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Šios_darbaknyges"/>
  <mc:AlternateContent xmlns:mc="http://schemas.openxmlformats.org/markup-compatibility/2006">
    <mc:Choice Requires="x15">
      <x15ac:absPath xmlns:x15ac="http://schemas.microsoft.com/office/spreadsheetml/2010/11/ac" url="N:\19. KKS dok\2026_pagal audito ataskaitas\"/>
    </mc:Choice>
  </mc:AlternateContent>
  <xr:revisionPtr revIDLastSave="0" documentId="13_ncr:1_{21C7BBDA-1EFA-44FD-BDC3-50F123314D6F}" xr6:coauthVersionLast="47" xr6:coauthVersionMax="47" xr10:uidLastSave="{00000000-0000-0000-0000-000000000000}"/>
  <bookViews>
    <workbookView xWindow="20370" yWindow="-120" windowWidth="29040" windowHeight="15720" xr2:uid="{00000000-000D-0000-FFFF-FFFF00000000}"/>
  </bookViews>
  <sheets>
    <sheet name="INSTRUKCIJA" sheetId="6" r:id="rId1"/>
    <sheet name="1. Veiklos ir pajamos" sheetId="7" r:id="rId2"/>
    <sheet name="2. Energijos taupymas" sheetId="2" r:id="rId3"/>
    <sheet name="Diagrama1" sheetId="21" state="hidden" r:id="rId4"/>
    <sheet name="Skaičiavimai" sheetId="3" r:id="rId5"/>
    <sheet name="Lapas1J" sheetId="20" state="hidden" r:id="rId6"/>
    <sheet name="Lapas1" sheetId="14" state="hidden" r:id="rId7"/>
    <sheet name="3. Tinkamos išlaidos" sheetId="8" r:id="rId8"/>
    <sheet name="SVV ryšiai" sheetId="11" r:id="rId9"/>
    <sheet name="SVV schema" sheetId="12" r:id="rId10"/>
    <sheet name="SVV sunkumai" sheetId="15" r:id="rId11"/>
    <sheet name="Didelės įmonės ryšiai" sheetId="16" r:id="rId12"/>
    <sheet name="Didelės įmonės schema" sheetId="17" r:id="rId13"/>
    <sheet name="Didelės įmonės sunkumai" sheetId="18" r:id="rId14"/>
  </sheets>
  <definedNames>
    <definedName name="_xlnm.Print_Area" localSheetId="7">'3. Tinkamos išlaidos'!$A$1:$F$24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10" i="3"/>
  <c r="D9" i="3"/>
  <c r="D8" i="3"/>
  <c r="N13" i="7"/>
  <c r="E14" i="8"/>
  <c r="N5" i="7"/>
  <c r="E18" i="8"/>
  <c r="E10" i="8"/>
  <c r="E7" i="8"/>
  <c r="P27" i="3" l="1"/>
  <c r="G48" i="18"/>
  <c r="H48" i="18"/>
  <c r="I48" i="18"/>
  <c r="F48" i="18"/>
  <c r="I41" i="18"/>
  <c r="G41" i="18"/>
  <c r="H41" i="18"/>
  <c r="H51" i="18" s="1"/>
  <c r="F41" i="18"/>
  <c r="H50" i="18" s="1"/>
  <c r="G11" i="15"/>
  <c r="G12" i="15"/>
  <c r="G13" i="15"/>
  <c r="G14" i="15"/>
  <c r="G15" i="15"/>
  <c r="G16" i="15"/>
  <c r="G17" i="15"/>
  <c r="G18" i="15"/>
  <c r="G19" i="15"/>
  <c r="G20" i="15"/>
  <c r="G10" i="15"/>
  <c r="G11" i="18"/>
  <c r="G12" i="18"/>
  <c r="G13" i="18"/>
  <c r="G14" i="18"/>
  <c r="G15" i="18"/>
  <c r="G16" i="18"/>
  <c r="G17" i="18"/>
  <c r="G18" i="18"/>
  <c r="G19" i="18"/>
  <c r="G20" i="18"/>
  <c r="G10" i="18"/>
  <c r="I11" i="18"/>
  <c r="I12" i="18"/>
  <c r="I13" i="18"/>
  <c r="I14" i="18"/>
  <c r="I15" i="18"/>
  <c r="I16" i="18"/>
  <c r="I17" i="18"/>
  <c r="I18" i="18"/>
  <c r="I19" i="18"/>
  <c r="I20" i="18"/>
  <c r="I10" i="18"/>
  <c r="H11" i="18"/>
  <c r="H12" i="18"/>
  <c r="H13" i="18"/>
  <c r="H14" i="18"/>
  <c r="H15" i="18"/>
  <c r="H16" i="18"/>
  <c r="H17" i="18"/>
  <c r="H18" i="18"/>
  <c r="H19" i="18"/>
  <c r="H20" i="18"/>
  <c r="H10" i="18"/>
  <c r="H24" i="18"/>
  <c r="F21" i="15"/>
  <c r="I11" i="15"/>
  <c r="I12" i="15"/>
  <c r="I13" i="15"/>
  <c r="I14" i="15"/>
  <c r="I15" i="15"/>
  <c r="I16" i="15"/>
  <c r="I17" i="15"/>
  <c r="I18" i="15"/>
  <c r="I19" i="15"/>
  <c r="I20" i="15"/>
  <c r="I10" i="15"/>
  <c r="H11" i="15"/>
  <c r="H12" i="15"/>
  <c r="H13" i="15"/>
  <c r="H14" i="15"/>
  <c r="H15" i="15"/>
  <c r="H16" i="15"/>
  <c r="H17" i="15"/>
  <c r="H18" i="15"/>
  <c r="H19" i="15"/>
  <c r="H20" i="15"/>
  <c r="H10" i="15"/>
  <c r="H27" i="3"/>
  <c r="C6" i="3"/>
  <c r="C12" i="3"/>
  <c r="D12" i="3" s="1"/>
  <c r="J27" i="3"/>
  <c r="E21" i="14"/>
  <c r="D6" i="3" l="1"/>
  <c r="D14" i="2"/>
  <c r="H21" i="15"/>
  <c r="I21" i="15"/>
  <c r="H23" i="15"/>
  <c r="C26" i="3"/>
  <c r="D26" i="3" s="1"/>
  <c r="C20" i="3"/>
  <c r="D20" i="3" s="1"/>
  <c r="G21" i="15"/>
  <c r="H23" i="18"/>
  <c r="D8" i="2"/>
  <c r="H24" i="15" l="1"/>
  <c r="C10" i="3"/>
  <c r="C9" i="3"/>
  <c r="N27" i="3"/>
  <c r="M27" i="3"/>
  <c r="D11" i="2" s="1"/>
  <c r="O27" i="3"/>
  <c r="C25" i="3" s="1"/>
  <c r="D25" i="3" s="1"/>
  <c r="L27" i="3"/>
  <c r="C22" i="3" s="1"/>
  <c r="D22" i="3" s="1"/>
  <c r="K27" i="3"/>
  <c r="D9" i="2" s="1"/>
  <c r="I27" i="3"/>
  <c r="C19" i="3" s="1"/>
  <c r="D19" i="3" s="1"/>
  <c r="D6" i="2"/>
  <c r="C11" i="3"/>
  <c r="C8" i="3"/>
  <c r="C7" i="3"/>
  <c r="D7" i="3" s="1"/>
  <c r="C5" i="3"/>
  <c r="D5" i="3" s="1"/>
  <c r="C4" i="3"/>
  <c r="D4" i="3" s="1"/>
  <c r="D13" i="2" l="1"/>
  <c r="C14" i="3"/>
  <c r="C23" i="3"/>
  <c r="D23" i="3" s="1"/>
  <c r="C24" i="3"/>
  <c r="D24" i="3" s="1"/>
  <c r="C21" i="3"/>
  <c r="D12" i="2"/>
  <c r="D10" i="2"/>
  <c r="D7" i="2"/>
  <c r="C18" i="3"/>
  <c r="D18" i="3" s="1"/>
  <c r="D5" i="2" l="1"/>
  <c r="C28" i="3"/>
  <c r="D21" i="3"/>
  <c r="C13" i="3"/>
  <c r="C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Tomas Paulaitis</author>
  </authors>
  <commentList>
    <comment ref="B28" authorId="0" shapeId="0" xr:uid="{FB52C4BB-5175-4B47-923C-CBAEB9C741BE}">
      <text>
        <r>
          <rPr>
            <b/>
            <sz val="9"/>
            <color indexed="81"/>
            <rFont val="Tahoma"/>
            <family val="2"/>
            <charset val="186"/>
          </rPr>
          <t>https://e-seimas.lrs.lt/portal/legalAct/lt/TAD/TAIS.324459/EpBoWxVibC</t>
        </r>
        <r>
          <rPr>
            <sz val="9"/>
            <color indexed="81"/>
            <rFont val="Tahoma"/>
            <family val="2"/>
            <charset val="186"/>
          </rPr>
          <t xml:space="preserve">
</t>
        </r>
      </text>
    </comment>
    <comment ref="C28" authorId="0" shapeId="0" xr:uid="{C0DE9DE7-F98F-4F21-A817-5C5EF9375F90}">
      <text>
        <r>
          <rPr>
            <b/>
            <sz val="9"/>
            <color indexed="81"/>
            <rFont val="Tahoma"/>
            <family val="2"/>
            <charset val="186"/>
          </rPr>
          <t>http://klimatas.gamta.lt/cms/index?rubricId=b83233ea-a295-4e27-a50d-be1a6f748aee</t>
        </r>
        <r>
          <rPr>
            <sz val="9"/>
            <color indexed="81"/>
            <rFont val="Tahoma"/>
            <family val="2"/>
            <charset val="186"/>
          </rPr>
          <t xml:space="preserve">
</t>
        </r>
      </text>
    </comment>
    <comment ref="G28" authorId="0" shapeId="0" xr:uid="{BFA2B3F3-1FAB-4DF0-AD47-7D521083D7CD}">
      <text>
        <r>
          <rPr>
            <b/>
            <sz val="9"/>
            <color indexed="81"/>
            <rFont val="Tahoma"/>
            <family val="2"/>
            <charset val="186"/>
          </rPr>
          <t>https://e-seimas.lrs.lt/portal/legalActEditions/lt/TAD/15767120a80711e68987e8320e9a5185</t>
        </r>
        <r>
          <rPr>
            <sz val="9"/>
            <color indexed="81"/>
            <rFont val="Tahoma"/>
            <family val="2"/>
            <charset val="186"/>
          </rPr>
          <t xml:space="preserve">
</t>
        </r>
      </text>
    </comment>
    <comment ref="G29" authorId="0" shapeId="0" xr:uid="{7707EAA5-A83D-4F45-B2F9-631ACC503F5D}">
      <text>
        <r>
          <rPr>
            <sz val="9"/>
            <color indexed="81"/>
            <rFont val="Tahoma"/>
            <family val="2"/>
            <charset val="186"/>
          </rPr>
          <t xml:space="preserve">Suskaičiuota pagal emisijos faktorių pateiktą http://klimatas.gamta.lt/cms/index?rubricId=b83233ea-a295-4e27-a50d-be1a6f748aee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Tomas Paulaitis</author>
  </authors>
  <commentList>
    <comment ref="B29" authorId="0" shapeId="0" xr:uid="{00000000-0006-0000-0500-000001000000}">
      <text>
        <r>
          <rPr>
            <b/>
            <sz val="9"/>
            <color indexed="81"/>
            <rFont val="Tahoma"/>
            <family val="2"/>
            <charset val="186"/>
          </rPr>
          <t>https://e-seimas.lrs.lt/portal/legalAct/lt/TAD/TAIS.324459/EpBoWxVibC</t>
        </r>
        <r>
          <rPr>
            <sz val="9"/>
            <color indexed="81"/>
            <rFont val="Tahoma"/>
            <family val="2"/>
            <charset val="186"/>
          </rPr>
          <t xml:space="preserve">
</t>
        </r>
      </text>
    </comment>
    <comment ref="C29" authorId="0" shapeId="0" xr:uid="{00000000-0006-0000-0500-000002000000}">
      <text>
        <r>
          <rPr>
            <b/>
            <sz val="9"/>
            <color indexed="81"/>
            <rFont val="Tahoma"/>
            <family val="2"/>
            <charset val="186"/>
          </rPr>
          <t>http://klimatas.gamta.lt/cms/index?rubricId=b83233ea-a295-4e27-a50d-be1a6f748aee</t>
        </r>
        <r>
          <rPr>
            <sz val="9"/>
            <color indexed="81"/>
            <rFont val="Tahoma"/>
            <family val="2"/>
            <charset val="186"/>
          </rPr>
          <t xml:space="preserve">
</t>
        </r>
      </text>
    </comment>
    <comment ref="G29" authorId="0" shapeId="0" xr:uid="{00000000-0006-0000-0500-000003000000}">
      <text>
        <r>
          <rPr>
            <b/>
            <sz val="9"/>
            <color indexed="81"/>
            <rFont val="Tahoma"/>
            <family val="2"/>
            <charset val="186"/>
          </rPr>
          <t>https://e-seimas.lrs.lt/portal/legalActEditions/lt/TAD/15767120a80711e68987e8320e9a5185</t>
        </r>
        <r>
          <rPr>
            <sz val="9"/>
            <color indexed="81"/>
            <rFont val="Tahoma"/>
            <family val="2"/>
            <charset val="186"/>
          </rPr>
          <t xml:space="preserve">
</t>
        </r>
      </text>
    </comment>
    <comment ref="G30" authorId="0" shapeId="0" xr:uid="{00000000-0006-0000-0500-000004000000}">
      <text>
        <r>
          <rPr>
            <sz val="9"/>
            <color indexed="81"/>
            <rFont val="Tahoma"/>
            <family val="2"/>
            <charset val="186"/>
          </rPr>
          <t xml:space="preserve">Suskaičiuota pagal emisijos faktorių pateiktą http://klimatas.gamta.lt/cms/index?rubricId=b83233ea-a295-4e27-a50d-be1a6f748aee
</t>
        </r>
      </text>
    </comment>
  </commentList>
</comments>
</file>

<file path=xl/sharedStrings.xml><?xml version="1.0" encoding="utf-8"?>
<sst xmlns="http://schemas.openxmlformats.org/spreadsheetml/2006/main" count="428" uniqueCount="260">
  <si>
    <t> </t>
  </si>
  <si>
    <t>Pareiškėjo pavadinimas</t>
  </si>
  <si>
    <t>Projekto pavadinimas</t>
  </si>
  <si>
    <r>
      <rPr>
        <b/>
        <sz val="10"/>
        <color theme="1"/>
        <rFont val="Verdana"/>
        <family val="2"/>
        <charset val="186"/>
      </rPr>
      <t>Juridinio asmens dalyvių struktūra, ryšiai, sunkumai (SVV statusą atitinkančioms įmonėms).</t>
    </r>
    <r>
      <rPr>
        <sz val="10"/>
        <color theme="1"/>
        <rFont val="Verdana"/>
        <family val="2"/>
        <charset val="186"/>
      </rPr>
      <t xml:space="preserve"> Lape „SVV ryšiai“ nurodoma juridinio asmens dalyvių struktūra ir ryšiai (pildoma siekiant įsitikinti, ar pateikti Smulkiojo ar vidutinio verslo subjekto statuso deklaracijos duomenys yra tikslūs ir įmonės statusas yra nustatytas tinkamai). Lapą „SVV schema“ prašoma užpildyti, jeigu yra didelis su pareiškėju susijusių ir partnerių įmonių, fizinių asmenų skaičius. Lape „SVV sunkumai“ nurodomi pareiškėjo ir (arba) ūkio subjekto (pareiškėjo kartu su susijusiomis įmonėmis) duomenys, siekiant įvertinti, ar pareiškėjas ir (arba) ūkio subjektas (pareiškėjas kartu su susijusiomis įmonėmis) nepatiria sunkumų.  
Lapų „SVV ryšiai“, „SVV schema“, „SVV sunkumai“ nepildo didelės įmonės statusą atitinkančios įmonės.                        </t>
    </r>
  </si>
  <si>
    <r>
      <rPr>
        <b/>
        <sz val="10"/>
        <color theme="1"/>
        <rFont val="Verdana"/>
        <family val="2"/>
        <charset val="186"/>
      </rPr>
      <t>Juridinio asmens dalyvių struktūra, ryšiai, sunkumai (didelės įmonės statusą atitinkančioms įmonėms).</t>
    </r>
    <r>
      <rPr>
        <sz val="10"/>
        <color theme="1"/>
        <rFont val="Verdana"/>
        <family val="2"/>
        <charset val="186"/>
      </rPr>
      <t xml:space="preserve"> Lape „Didelės įmonės ryšiai“ nurodoma juridinio asmens dalyvių struktūra ir ryšiai (informacija reikalinga siekiant nustatyti su pareiškėju susijusias įmones ir įvertinti, ar ūkio subjektas (pareiškėjas kartu su susijusiomis įmonėmis) nepatiria sunkumų). Lapą „Didelės įmonės schema“ prašoma užpildyti, jeigu yra didelis su pareiškėju susijusių ir partnerių įmonių, fizinių asmenų skaičius. Lape „Didelės įmonės sunkumai“ nurodomi pareiškėjo ir (arba) ūkio subjekto (pareiškėjo kartu su susijusiomis įmonėmis) duomenys, siekiant įvertinti, ar pareiškėjas ir (arba) ūkio subjektas (pareiškėjas kartu su susijusiomis įmonėmis) nepatiria sunkumų.  
Lapų „Didelės įmonės ryšiai“, „Didelės įmonės schema“, „Didelės įmonės sunkumai“ nepildo SVV statusą atitinkančios įmonės.  </t>
    </r>
  </si>
  <si>
    <t>Eil. Nr.</t>
  </si>
  <si>
    <t xml:space="preserve">Pareiškėjo vykdoma veikla ir pajamos </t>
  </si>
  <si>
    <t>1.1.</t>
  </si>
  <si>
    <r>
      <rPr>
        <b/>
        <sz val="10"/>
        <color theme="1"/>
        <rFont val="Verdana"/>
        <family val="2"/>
        <charset val="186"/>
      </rPr>
      <t xml:space="preserve">Pareiškėjo vykdoma (-os) veikla (-os) pagal EVRK 2 red. ir pajamos iš šios (-ių) veiklos (-ų), Eur </t>
    </r>
    <r>
      <rPr>
        <sz val="10"/>
        <color theme="1"/>
        <rFont val="Verdana"/>
        <family val="2"/>
        <charset val="186"/>
      </rPr>
      <t>(nurodyti veiklos (-ų) pavadinimus ir kodus bei iš jų gautas pajamas kiekvienais nurodytais metais) (visos pajamos iš šios (-ių) veiklos (-ų) turi atitikti pareiškėjo patvirtintos finansinės atskaitomybės dokumentuose (pelno (nuostolių) ataskaitoje) nurodytas pardavimo pajamas)</t>
    </r>
  </si>
  <si>
    <t>1.2.</t>
  </si>
  <si>
    <t>1.</t>
  </si>
  <si>
    <t>2.</t>
  </si>
  <si>
    <t>Iš viso: </t>
  </si>
  <si>
    <t>Energijos rūšis Nr. 1 (gamtinės dujos) </t>
  </si>
  <si>
    <t>Energijos rūšis Nr. 2 (skystas kuras (dyzelinas, mazutas, krosnių kuras)) </t>
  </si>
  <si>
    <t>Energijos rūšis Nr. 3 (skystas kuras (benzinas)) </t>
  </si>
  <si>
    <t>Eil. Nr. </t>
  </si>
  <si>
    <t>Energijos rūšis Nr. 3 (kietas kuras (akmens anglis, kita)) </t>
  </si>
  <si>
    <t>Energijos rūšis Nr. 4 (centralizuotai tiekiama šiluma) </t>
  </si>
  <si>
    <t>Energijos rūšis Nr. 5 (biokuras)</t>
  </si>
  <si>
    <t>Energijos rūšis Nr. 6 (suskystintos dujos)</t>
  </si>
  <si>
    <t>Nuorodos:</t>
  </si>
  <si>
    <t>1-141 Dėl Energijos, energijos išteklių ir vandens vartojimo audito atlikimo technologiniuose procesuos... (e-tar.lt)</t>
  </si>
  <si>
    <t>https://e-seimas.lrs.lt/portal/legalAct/lt/TAD/15767120a80711e68987e8320e9a5185/asr</t>
  </si>
  <si>
    <t>NIR_2022 04 15 FINAL.pdf (lrv.lt)</t>
  </si>
  <si>
    <t>CO2</t>
  </si>
  <si>
    <t>Sunaudojamas gamtinių dujų kiekis</t>
  </si>
  <si>
    <t>MWh/metus</t>
  </si>
  <si>
    <t>Įmonės sunaudojama energija gamybos/technologiniuose procesuose (pagal Energijos vartojimo audite pateiktą informaciją)</t>
  </si>
  <si>
    <t>Sunaudojamas skysto kuro (dyzelinas, mazutas, krosnių kuras) kiekis</t>
  </si>
  <si>
    <t>Sunaudojamas skysto kuro (benzinas) kiekis</t>
  </si>
  <si>
    <t>Sunaudojamas kietas kuras (akmens anglis, kita) kiekis</t>
  </si>
  <si>
    <t>Sunaudojamas centralizuotai tiekiamos šilumos kiekis</t>
  </si>
  <si>
    <t>Sunaudojamas biokuro kiekis</t>
  </si>
  <si>
    <t>Sunaudojamas suskystintų dujų kiekis</t>
  </si>
  <si>
    <t>Sunaudojamas elektros energijos kiekis</t>
  </si>
  <si>
    <t>Sunaudojamas elektros energijos kiekis iš atsinaujinančių šaltinių</t>
  </si>
  <si>
    <t>Įšmetamas CO2 kiekis gamybos/technologiniuose procesuose iki projekto, iš viso</t>
  </si>
  <si>
    <t>tCO2/metus</t>
  </si>
  <si>
    <t>Suvartojama energija gamybos/technologiniuose procesuose iki projekto, iš viso</t>
  </si>
  <si>
    <t>Dėl projekto veiklos sutaupytas gamtinių dujų kiekis</t>
  </si>
  <si>
    <t>Dėl projekto veiklos  sutaupytas skysto kuro (dyzelinas, mazutas, krosnių kuras) kiekis</t>
  </si>
  <si>
    <t>Įrenginio pavadinimas (pagal Energijos vartojimo audite pateiktą informaciją)</t>
  </si>
  <si>
    <t>Dėl projekto veiklos  sutaupytas skysto kuro (benzinas) kiekis</t>
  </si>
  <si>
    <t>Dėl projekto veiklos  sutaupytas kietas kuras (akmens anglis, kita) kiekis</t>
  </si>
  <si>
    <t>Dėl projekto veiklos  sutaupytas centralizuotai tiekiamos šilumos kiekis</t>
  </si>
  <si>
    <t>Dėl projekto veiklos  sutaupytas biokuro kiekis</t>
  </si>
  <si>
    <t>Dėl projekto veiklos  sutaupytas suskystintų dujų kiekis</t>
  </si>
  <si>
    <t>Dėl projekto veiklos sutaupytas elektros energijos kiekis</t>
  </si>
  <si>
    <t>Dėl projekto veiklos sutaupytas elektros energijos kiekis iš atsinaujinančių šaltinių</t>
  </si>
  <si>
    <t>Sumažintas CO2 išmetimas gamybos/technologiniuose procesuose įdiegus įrangą metai po projekto pabaigos, iš viso</t>
  </si>
  <si>
    <t>IŠ VISO</t>
  </si>
  <si>
    <t>Sutaupytas energijos gamybos/technologiniuose procesuose kiekis įdiegus įrangą metai po projekto pabaigos, iš viso</t>
  </si>
  <si>
    <t>Kaloringumai</t>
  </si>
  <si>
    <t>Akmens anglys</t>
  </si>
  <si>
    <t>TJ/t</t>
  </si>
  <si>
    <t>64 psl.</t>
  </si>
  <si>
    <t xml:space="preserve">Table 3-2. </t>
  </si>
  <si>
    <t>Krosnių kuras</t>
  </si>
  <si>
    <t>Gamtinės dujos</t>
  </si>
  <si>
    <t>MWh/1000 m3</t>
  </si>
  <si>
    <t>STR 2.01.02:2016 „Pastatų energinio naudingumo projektavimas ir sertifikavimas“</t>
  </si>
  <si>
    <t>Eil.</t>
  </si>
  <si>
    <t>Energijos šaltinis</t>
  </si>
  <si>
    <r>
      <t>f</t>
    </r>
    <r>
      <rPr>
        <i/>
        <vertAlign val="subscript"/>
        <sz val="12"/>
        <color theme="1"/>
        <rFont val="Times New Roman"/>
        <family val="1"/>
      </rPr>
      <t>PRn</t>
    </r>
    <r>
      <rPr>
        <i/>
        <sz val="12"/>
        <color theme="1"/>
        <rFont val="Times New Roman"/>
        <family val="1"/>
      </rPr>
      <t>,</t>
    </r>
  </si>
  <si>
    <r>
      <t>f</t>
    </r>
    <r>
      <rPr>
        <i/>
        <vertAlign val="subscript"/>
        <sz val="12"/>
        <color theme="1"/>
        <rFont val="Times New Roman"/>
        <family val="1"/>
      </rPr>
      <t>PRr</t>
    </r>
    <r>
      <rPr>
        <i/>
        <sz val="12"/>
        <color theme="1"/>
        <rFont val="Times New Roman"/>
        <family val="1"/>
      </rPr>
      <t>,</t>
    </r>
  </si>
  <si>
    <r>
      <t>M</t>
    </r>
    <r>
      <rPr>
        <i/>
        <vertAlign val="subscript"/>
        <sz val="12"/>
        <color theme="1"/>
        <rFont val="Times New Roman"/>
        <family val="1"/>
      </rPr>
      <t>CO2</t>
    </r>
    <r>
      <rPr>
        <sz val="12"/>
        <color theme="1"/>
        <rFont val="Times New Roman"/>
        <family val="1"/>
      </rPr>
      <t>, kgCO2/kWh</t>
    </r>
  </si>
  <si>
    <t>Nr.</t>
  </si>
  <si>
    <t>vnt</t>
  </si>
  <si>
    <t>Mazutas[3.18]</t>
  </si>
  <si>
    <t>Orimulsija[3.18]</t>
  </si>
  <si>
    <t>3.</t>
  </si>
  <si>
    <t>Dyzelinas, krosninis skystas kuras, skalūnų alyva[3.18]</t>
  </si>
  <si>
    <t>4.</t>
  </si>
  <si>
    <t>Suskystintos dujos[3.18]</t>
  </si>
  <si>
    <t>5.</t>
  </si>
  <si>
    <t>Durpės[3.18]</t>
  </si>
  <si>
    <t>6.</t>
  </si>
  <si>
    <t>Akmens anglis[3.18]</t>
  </si>
  <si>
    <t>Kuro mixas (akmens anglis 30 proc ir biokuras 70  proc)</t>
  </si>
  <si>
    <t>7.</t>
  </si>
  <si>
    <t>Biokuras (mediena, šiaudai, biodujos, bioalyva ir kt.)[3.18]</t>
  </si>
  <si>
    <t>8.</t>
  </si>
  <si>
    <t>Gamtinės dujos[3.18]</t>
  </si>
  <si>
    <t>10.</t>
  </si>
  <si>
    <t>Elektros įvairių gamybos būdų vidurkis[3.18]</t>
  </si>
  <si>
    <t>14.</t>
  </si>
  <si>
    <t>Šiluma iš šilumos tinklų (Lietuvos vidurkis)</t>
  </si>
  <si>
    <t>https://klimatas.old.gamta.lt/cms/index?rubricId=b83233ea-a295-4e27-a50d-be1a6f748aee</t>
  </si>
  <si>
    <t>Kuro rūšis</t>
  </si>
  <si>
    <t>Degalų tankis, kg/l</t>
  </si>
  <si>
    <t>Žemutinė šiluminė vertė, MJ/kg</t>
  </si>
  <si>
    <t>kWh/l (MWh/1000 l)</t>
  </si>
  <si>
    <t>kWh/kg (MWh/t)</t>
  </si>
  <si>
    <t>kWh/m3 (MWh/1000 m3)</t>
  </si>
  <si>
    <t>Taršos faktorius, kgCO2/kWh arba tCO2/MWh</t>
  </si>
  <si>
    <t xml:space="preserve">Benzinas </t>
  </si>
  <si>
    <t>AEI</t>
  </si>
  <si>
    <t>Juridinio asmens dalyvių struktūra ir ryšiai (pildoma siekiant įsitikinti, ar pateikti Smulkiojo ar vidutinio verslo subjekto statuso (toliau - SVV) deklaracijos duomenys yra tikslūs ir įmonės statusas yra nustatytas tinkamai)</t>
  </si>
  <si>
    <t>Prašome nurodyti įmonės akcininkus (fizinius bei juridinius asmenis), jų procentinę akcijų/pajų/dalyvių balsų dalį.</t>
  </si>
  <si>
    <t>Pagal Lietuvos Respublikos smulkiojo ir vidutinio verslo plėtros įstatymą (toliau – SVV įstatymas) įmonė laikoma savarankiška įmone, jeigu ji neturi nei partnerinių, nei susijusių įmonių. Taip yra tuomet, kai yra tenkinamos visos šios bendrinės sąlygos:</t>
  </si>
  <si>
    <t>1. Jūsų įmonė neturi kitų įmonių akcijų/pajų/dalyvių balsų (arba turi mažiau nei 25 proc.);</t>
  </si>
  <si>
    <t>2. Jūsų įmonės akcijos/pajai/dalyvių balsai nepriklauso kitoms įmonėms ir (arba) verslininkams* (arba priklauso mažiau nei 25 proc.);</t>
  </si>
  <si>
    <t>3. Jūsų įmonės akcijų/pajų/dalyvių balsų daugumą (50 proc. arba daugiau) turintis akcininkas/savininkas/dalininkas/narys, fizinis asmuo, neturi kitų toje pačioje ar gretimoje srityje veikiančių įmonių akcijų/pajų/dalyvių balsų daugumos.</t>
  </si>
  <si>
    <t>* Verslininku laikomas fizinis asmuo, vykdantis ekonominę veiklą (žr. paaiškinimą 23-25 eil.).</t>
  </si>
  <si>
    <t>Atsakymas:</t>
  </si>
  <si>
    <t>Ar Jūsų įmonės akcininkai, juridiniai/fiziniai asmenys, turi kitų įmonių akcijų/pajų/dalyvių balsų?</t>
  </si>
  <si>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</si>
  <si>
    <t>Ar tarp akcininkų yra sudaryta balsavimo sutarčių, balsavimo teisės perleidimo sutarčių, įgaliojimų ir pan. ?</t>
  </si>
  <si>
    <t>Jeigu taip, prašome pateikti informaciją apie tokias sutartis/įgaliojimus ir pan. Informaciją prašome pateikti pareiškėjo lygmeniu, taip pat, esant žiniai, ir įmonės grupės, kuriai priklauso pareiškėjas, lygmeniu.</t>
  </si>
  <si>
    <t>Ar akcininkai, fiziniai asmenys, verčiasi ekonomine veikla?</t>
  </si>
  <si>
    <t>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t>
  </si>
  <si>
    <t>Europos Sąjungos Teisingumo Teismas byloje C-222/04 priėmė sprendimą (112-114 punktai), kuriame konstatavo, kad fizinis asmuo taip pat turėtų būti laikomas vykdančiu ekonominę veiklą esant šioms salygoms:</t>
  </si>
  <si>
    <t>- turi kontrolinį akcijų paketą (daugumą dalyvių balsų), t.y. 50 proc. + 1 balsą ir</t>
  </si>
  <si>
    <t>- tiesiogiai dalyvauja įmonės valdyme (yra vadovas arba valdybos narys).</t>
  </si>
  <si>
    <t>Ar Jūsų įmonė turi kitų įmonių akcijų/pajų/dalyvių balsų?</t>
  </si>
  <si>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</si>
  <si>
    <t>Ar yra kitų įmonių, kurios turi galimybę daryti lemiamą poveikį Jūsų įmonei dėl sutarčių, sudarytų su Jūsų įmone (ir atvirkščiai)?</t>
  </si>
  <si>
    <t>Primename, kad pagal SVV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t>
  </si>
  <si>
    <t>Esant dideliam su pareiškėju susijusių ir partnerių įmonių, fizinių asmenų skaičiui, prašome pateikti ryšių schemą lape „SVV schema“.</t>
  </si>
  <si>
    <t>Jonas Jonaitis</t>
  </si>
  <si>
    <t>Antanas Antanaitis</t>
  </si>
  <si>
    <t>UAB B</t>
  </si>
  <si>
    <t>UAB A</t>
  </si>
  <si>
    <t>Pareiškėjas UAB</t>
  </si>
  <si>
    <t>UAB C</t>
  </si>
  <si>
    <t>Pildomi tik pilka spalva pažymėti laukai →</t>
  </si>
  <si>
    <t>Paskutiniai finansiniai metai</t>
  </si>
  <si>
    <t>Sunkumų vertinimas pagal Komisijos reglamento (ES) Nr. 651/2014 (toliau - Reglamentas) 2 straipsnio 18 dalies a punktą</t>
  </si>
  <si>
    <t>Pildomi paskutinių patvirtintų metinių finansinės atskaitomybės dokumentų duomenys (iš balanso eilutės "D. Nuosavas kapitalas")</t>
  </si>
  <si>
    <t>Įmonės pavadinimas</t>
  </si>
  <si>
    <t>Įmonės įsteigimo data</t>
  </si>
  <si>
    <t>Rezervai (įskaitant ir perkainojimo rezervą)</t>
  </si>
  <si>
    <t>Įstatinis kapitalas (įskaitant ir akcijų priedus)</t>
  </si>
  <si>
    <t>Nuosavas kapitalas</t>
  </si>
  <si>
    <t>Rezervai +- sukauptas pelnas (nuostoliai)</t>
  </si>
  <si>
    <t>½ įstatinio kapitalo</t>
  </si>
  <si>
    <t>Susijusi įmonė 2</t>
  </si>
  <si>
    <t>Susijusi įmonė 3</t>
  </si>
  <si>
    <t>Susijusi įmonė 4</t>
  </si>
  <si>
    <t>Susijusi įmonė 5</t>
  </si>
  <si>
    <t>Susijusi įmonė 6</t>
  </si>
  <si>
    <t>Susijusi įmonė 7</t>
  </si>
  <si>
    <t>Susijusi įmonė 8</t>
  </si>
  <si>
    <t>Susijusi įmonė 9</t>
  </si>
  <si>
    <t>Susijusi įmonė 10</t>
  </si>
  <si>
    <t>Iš viso:</t>
  </si>
  <si>
    <t>Ar pareiškėjas patiria sunkumų pagal Reglamento 2 straipsnio 18 dalies a punktą?</t>
  </si>
  <si>
    <t>Ar ūkio subjektas patiria sunkumų pagal Reglamento 2 straipsnio 18 dalies a punktą?</t>
  </si>
  <si>
    <t>Jeigu "Rezervai +- sukauptas pelnas (nuostoliai)" gaunama teigiama suma - sunkumų nėra</t>
  </si>
  <si>
    <t>Jeigu "Rezervai +- sukauptas pelnas (nuostoliai)" gaunama neigiama suma, kurios absoliutus skaičius (modulis) neviršija "1/2 įstatinio kapitalo" - sunkumų nėra, pvz. "Rezervai +- sukauptas pelnas (nuostoliai)" -10.000 Eur, "1/2 įstatinio kapitalo" 15.000 Eur</t>
  </si>
  <si>
    <t>Jeigu "Rezervai +- sukauptas pelnas (nuostoliai)" gaunama neigiama suma, kurios absoliutus skaičius (modulis) viršija "1/2 įstatinio kapitalo" - sunkumai yra, pvz. "Rezervai +- sukauptas pelnas (nuostoliai)" -10.000 Eur, "1/2 įstatinio kapitalo" 2.000 Eur</t>
  </si>
  <si>
    <t>Juridinio asmens dalyvių struktūra ir ryšiai (pildoma didelių įmonių atveju, siekiant nustatyti susijusias įmones ir įvertinti ūkio subjekto sunkumus).</t>
  </si>
  <si>
    <t xml:space="preserve"> Ar akcininkai, fiziniai asmenys, verčiasi ekonomine veikla?</t>
  </si>
  <si>
    <t>Primename, kad pagal PFSA 5.3.1 punktą valstybės pagalba neteikiama sunkumų patiriantiems pareiškėjams ir (arba) ūkio subjektams (ūkio subjektu laikomas pareiškėjas kartu su susijusiomis įmonėmis). Sunkumų patiriančios įmonės sąvoka ir vertinimo principai yra nustatyti Reglamento (ES) Nr. 651/2014 2 straipsnio 18 punkte.</t>
  </si>
  <si>
    <t>Pareiškėjas</t>
  </si>
  <si>
    <t>Susijusi įmonė 1</t>
  </si>
  <si>
    <t>Sunkumų vertinimas pagal Reglamento 2 straipsnio 18 dalies e punktą</t>
  </si>
  <si>
    <t>Pildoma ir vertinama tik didelių įmonių atveju</t>
  </si>
  <si>
    <t>Pildomi paskutinių dvejų patvirtintų metinių finansinės atskaitomybės dokumentų duomenys</t>
  </si>
  <si>
    <t>Ūkio subjekto duomenys imami iš konsoliduotos finansinės atskaitomybės, jeigu tokia nesudaroma - sudedama rankiniu būdu</t>
  </si>
  <si>
    <t>Įmonės balansinis skolos ir nuosavo kapitalo santykis</t>
  </si>
  <si>
    <t>Pareiškėjo vertinimas</t>
  </si>
  <si>
    <t>Ūkio subjekto vertinimas</t>
  </si>
  <si>
    <t>Metai</t>
  </si>
  <si>
    <t>Reikšmė:</t>
  </si>
  <si>
    <t>Įmonės EBITDA (pajamų neatskaičius palūkanų, mokesčių, nusidėvėjimo ir amortizacijos) palūkanų padengimo santykis</t>
  </si>
  <si>
    <t>Ar pareiškėjas patiria sunkumų pagal Reglamento 2 straipsnio 18 dalies e punktą?</t>
  </si>
  <si>
    <t>Ar ūkio subjektas patiria sunkumų pagal Reglamento 2 straipsnio 18 dalies e punktą?</t>
  </si>
  <si>
    <t xml:space="preserve">Planuojamo diegti įrenginio 1 komercinio pasiūlymo Nr. ir data, įrenginio pavadinimas </t>
  </si>
  <si>
    <t>Iš viso tinkamų finansuoti išlaidų (įrenginiui 1)</t>
  </si>
  <si>
    <t xml:space="preserve">Planuojamo diegti įrenginio 2 komercinio pasiūlymo Nr. ir data, įrenginio pavadinimas </t>
  </si>
  <si>
    <t>Iš viso tinkamų finansuoti išlaidų (įrenginiui 2)</t>
  </si>
  <si>
    <t>Eur</t>
  </si>
  <si>
    <t>Planuojamo diegti įrenginio komercinio pasiūlymo Nr., data, taip pat nurodomas apskaičiavimas skaitinėmis išraiškomis (nurodant formules ir skaičiavimus)</t>
  </si>
  <si>
    <r>
      <t xml:space="preserve">Pagal SVV įstatymo 2 straipsnio 21 dalį, verslininku laikomas fizinis asmuo, kuris verčiasi ekonomine veikla. SVV įstatymo 2 straipsnio 3 dalyje nustatyta </t>
    </r>
    <r>
      <rPr>
        <i/>
        <sz val="10"/>
        <color rgb="FF000000"/>
        <rFont val="Verdana"/>
        <family val="2"/>
        <charset val="186"/>
      </rPr>
      <t>„Ekonominė veikla – savo rizika plėtojama reguliari asmens veikla, kuri apima prekių pirkimą ar pardavimą, prekių gamybą, darbų atlikimą ar paslaugų teikimą kitiems asmenims ir kurią vykdant siekiama gauti pajamų“</t>
    </r>
    <r>
      <rPr>
        <sz val="10"/>
        <color rgb="FF000000"/>
        <rFont val="Verdana"/>
        <family val="2"/>
        <charset val="186"/>
      </rPr>
      <t xml:space="preserve">. SVV įstatymo 2 straipsnio 15 dalyje nustatyta, kad SVV subjektu laikoma </t>
    </r>
    <r>
      <rPr>
        <i/>
        <sz val="10"/>
        <color rgb="FF000000"/>
        <rFont val="Verdana"/>
        <family val="2"/>
        <charset val="186"/>
      </rPr>
      <t>„labai maža, maža ar vidutinė įmonė, atitinkančios šio įstatymo 3 straipsnyje nustatytas sąlygas, arba verslininkas, atitinkantis šio įstatymo 4 straipsnyje nustatytas sąlygas“</t>
    </r>
    <r>
      <rPr>
        <sz val="10"/>
        <color rgb="FF000000"/>
        <rFont val="Verdana"/>
        <family val="2"/>
        <charset val="186"/>
      </rPr>
      <t>. Atsižvelgiant į tai, kas išdėstyta, verslininkas (fizinis asmuo, kuris verčiasi ekonomine veikla) yra prilyginamas SVV subjektui arba, kitaip tariant, įmonei.</t>
    </r>
  </si>
  <si>
    <r>
      <t xml:space="preserve">Nepaskirstytas pelnas (nuostoliai) </t>
    </r>
    <r>
      <rPr>
        <i/>
        <sz val="10"/>
        <color rgb="FFC00000"/>
        <rFont val="Verdana"/>
        <family val="2"/>
        <charset val="186"/>
      </rPr>
      <t xml:space="preserve">Jeigu nuostolis, nurodome su "-" ženklu </t>
    </r>
  </si>
  <si>
    <r>
      <t>Esant dideliam su pareiškėju susijusių įmonių, fizinių asmenų skaičiui, prašome pateikti ryšių schemą lape „Didelės įmonės schema“</t>
    </r>
    <r>
      <rPr>
        <sz val="10"/>
        <color rgb="FF000000"/>
        <rFont val="Verdana"/>
        <family val="2"/>
        <charset val="186"/>
      </rPr>
      <t>.</t>
    </r>
  </si>
  <si>
    <r>
      <t xml:space="preserve">Nepaskirstytas pelnas (nuostoliai) </t>
    </r>
    <r>
      <rPr>
        <i/>
        <sz val="10"/>
        <color rgb="FFC00000"/>
        <rFont val="Verdana"/>
        <family val="2"/>
        <charset val="186"/>
      </rPr>
      <t>Jeigu nuostolis, nurodome su "-" ženklu</t>
    </r>
  </si>
  <si>
    <r>
      <t xml:space="preserve">Mokėtinų sumų ir įsipareigojimų iš viso </t>
    </r>
    <r>
      <rPr>
        <i/>
        <sz val="10"/>
        <color rgb="FFC00000"/>
        <rFont val="Verdana"/>
        <family val="2"/>
        <charset val="186"/>
      </rPr>
      <t>(žr. balanse)</t>
    </r>
  </si>
  <si>
    <r>
      <t xml:space="preserve">Nuosavas kapitalas </t>
    </r>
    <r>
      <rPr>
        <i/>
        <sz val="10"/>
        <color rgb="FFC00000"/>
        <rFont val="Verdana"/>
        <family val="2"/>
        <charset val="186"/>
      </rPr>
      <t>(žr. balanse)</t>
    </r>
  </si>
  <si>
    <r>
      <t xml:space="preserve">Pelnas prieš apmokestinimą </t>
    </r>
    <r>
      <rPr>
        <i/>
        <sz val="10"/>
        <color rgb="FFC00000"/>
        <rFont val="Verdana"/>
        <family val="2"/>
        <charset val="186"/>
      </rPr>
      <t>(žr. pelno (nuostolių) ataskaitoje)</t>
    </r>
  </si>
  <si>
    <r>
      <t xml:space="preserve">(Sumokėtos) palūkanos </t>
    </r>
    <r>
      <rPr>
        <i/>
        <sz val="10"/>
        <color rgb="FFC00000"/>
        <rFont val="Verdana"/>
        <family val="2"/>
        <charset val="186"/>
      </rPr>
      <t>(žr. pinigų srautų ataskaitoje (pinigų srautai iš finansinės veiklos)</t>
    </r>
  </si>
  <si>
    <r>
      <t xml:space="preserve">Nusidėvėjimas ir amortizacija </t>
    </r>
    <r>
      <rPr>
        <i/>
        <sz val="10"/>
        <color rgb="FFC00000"/>
        <rFont val="Verdana"/>
        <family val="2"/>
        <charset val="186"/>
      </rPr>
      <t>(žr. pinigų srautų ataskaitoje arba aiškinamajame rašte)</t>
    </r>
  </si>
  <si>
    <r>
      <t xml:space="preserve">Įmonė bus laikoma sunkumų patiriančia pagal Reglamento 2 straipsnio 18 dalies e punktą tik tuo atveju, jeigu </t>
    </r>
    <r>
      <rPr>
        <i/>
        <u/>
        <sz val="10"/>
        <rFont val="Verdana"/>
        <family val="2"/>
        <charset val="186"/>
      </rPr>
      <t>per paskutinius dvejus finansinius metus</t>
    </r>
    <r>
      <rPr>
        <i/>
        <sz val="10"/>
        <rFont val="Verdana"/>
        <family val="2"/>
        <charset val="186"/>
      </rPr>
      <t xml:space="preserve"> tiek įmonės balansinis skolos ir nuosavo kapitalo santykis </t>
    </r>
    <r>
      <rPr>
        <b/>
        <i/>
        <sz val="10"/>
        <rFont val="Verdana"/>
        <family val="2"/>
        <charset val="186"/>
      </rPr>
      <t>viršijo 7,5</t>
    </r>
    <r>
      <rPr>
        <i/>
        <sz val="10"/>
        <rFont val="Verdana"/>
        <family val="2"/>
        <charset val="186"/>
      </rPr>
      <t xml:space="preserve">, tiek įmonės EBITDA palūkanų padengimo santykis buvo </t>
    </r>
    <r>
      <rPr>
        <b/>
        <i/>
        <sz val="10"/>
        <rFont val="Verdana"/>
        <family val="2"/>
        <charset val="186"/>
      </rPr>
      <t>mažesnis nei 1,0</t>
    </r>
    <r>
      <rPr>
        <i/>
        <sz val="10"/>
        <rFont val="Verdana"/>
        <family val="2"/>
        <charset val="186"/>
      </rPr>
      <t>, t. y. visos 4 reikšmės turi patekti į nustatytus rėžius (jeigu bent viena reikšmė nepatenka - sunkumų nėra).</t>
    </r>
  </si>
  <si>
    <r>
      <rPr>
        <b/>
        <sz val="10"/>
        <rFont val="Verdana"/>
        <family val="2"/>
        <charset val="186"/>
      </rPr>
      <t>Pasirinkto tinkamų finansuoti išlaidų būdo pagrindimas</t>
    </r>
    <r>
      <rPr>
        <sz val="10"/>
        <rFont val="Verdana"/>
        <family val="2"/>
        <charset val="186"/>
      </rPr>
      <t xml:space="preserve"> (nurodoma, kokią įrangą ir (arba) technologinius sprendimus numatoma diegti; aprašomos galimos alternatyvos, pagrindžiamas pasirinktas būdas)</t>
    </r>
  </si>
  <si>
    <r>
      <t xml:space="preserve">Sunaudojamas </t>
    </r>
    <r>
      <rPr>
        <b/>
        <sz val="9"/>
        <color theme="1"/>
        <rFont val="Verdana"/>
        <family val="2"/>
        <charset val="186"/>
      </rPr>
      <t xml:space="preserve">gamtinių dujų </t>
    </r>
    <r>
      <rPr>
        <sz val="9"/>
        <color theme="1"/>
        <rFont val="Verdana"/>
        <family val="2"/>
        <charset val="186"/>
      </rPr>
      <t>kiekis (MWh/metus)</t>
    </r>
  </si>
  <si>
    <r>
      <t>Sunaudojamas  skysto kuro (</t>
    </r>
    <r>
      <rPr>
        <b/>
        <sz val="9"/>
        <color theme="1"/>
        <rFont val="Verdana"/>
        <family val="2"/>
        <charset val="186"/>
      </rPr>
      <t>dyzelinas, mazutas, krosnių kuras</t>
    </r>
    <r>
      <rPr>
        <sz val="9"/>
        <color theme="1"/>
        <rFont val="Verdana"/>
        <family val="2"/>
        <charset val="186"/>
      </rPr>
      <t>) kiekis (MWh/metus)</t>
    </r>
  </si>
  <si>
    <r>
      <t>Sunaudojamas  skysto kuro (</t>
    </r>
    <r>
      <rPr>
        <b/>
        <sz val="9"/>
        <color theme="1"/>
        <rFont val="Verdana"/>
        <family val="2"/>
        <charset val="186"/>
      </rPr>
      <t>benzinas</t>
    </r>
    <r>
      <rPr>
        <sz val="9"/>
        <color theme="1"/>
        <rFont val="Verdana"/>
        <family val="2"/>
        <charset val="186"/>
      </rPr>
      <t>) kiekis (MWh/metus)</t>
    </r>
  </si>
  <si>
    <r>
      <t>Sunaudojamas kieto kuro (</t>
    </r>
    <r>
      <rPr>
        <b/>
        <sz val="9"/>
        <color theme="1"/>
        <rFont val="Verdana"/>
        <family val="2"/>
        <charset val="186"/>
      </rPr>
      <t>akmens anglis, kita</t>
    </r>
    <r>
      <rPr>
        <sz val="9"/>
        <color theme="1"/>
        <rFont val="Verdana"/>
        <family val="2"/>
        <charset val="186"/>
      </rPr>
      <t>) kiekis (MWh/metus)</t>
    </r>
  </si>
  <si>
    <r>
      <t xml:space="preserve">Sunaudojamas </t>
    </r>
    <r>
      <rPr>
        <b/>
        <sz val="9"/>
        <color theme="1"/>
        <rFont val="Verdana"/>
        <family val="2"/>
        <charset val="186"/>
      </rPr>
      <t>centralizuotai tiekiamos šilumos</t>
    </r>
    <r>
      <rPr>
        <sz val="9"/>
        <color theme="1"/>
        <rFont val="Verdana"/>
        <family val="2"/>
        <charset val="186"/>
      </rPr>
      <t xml:space="preserve"> kiekis (MWh/metus)</t>
    </r>
  </si>
  <si>
    <r>
      <t xml:space="preserve">Sunaudojamas </t>
    </r>
    <r>
      <rPr>
        <b/>
        <sz val="9"/>
        <color theme="1"/>
        <rFont val="Verdana"/>
        <family val="2"/>
        <charset val="186"/>
      </rPr>
      <t>biokuro</t>
    </r>
    <r>
      <rPr>
        <sz val="9"/>
        <color theme="1"/>
        <rFont val="Verdana"/>
        <family val="2"/>
        <charset val="186"/>
      </rPr>
      <t xml:space="preserve"> kiekis (MWh/metus)</t>
    </r>
  </si>
  <si>
    <r>
      <t xml:space="preserve">Sunaudojamas </t>
    </r>
    <r>
      <rPr>
        <b/>
        <sz val="9"/>
        <color theme="1"/>
        <rFont val="Verdana"/>
        <family val="2"/>
        <charset val="186"/>
      </rPr>
      <t>suskystintų dujų</t>
    </r>
    <r>
      <rPr>
        <sz val="9"/>
        <color theme="1"/>
        <rFont val="Verdana"/>
        <family val="2"/>
        <charset val="186"/>
      </rPr>
      <t xml:space="preserve"> kiekis (MWh/metus)</t>
    </r>
  </si>
  <si>
    <r>
      <t xml:space="preserve">Sunaudojamas </t>
    </r>
    <r>
      <rPr>
        <b/>
        <sz val="9"/>
        <color rgb="FF000000"/>
        <rFont val="Verdana"/>
        <family val="2"/>
        <charset val="186"/>
      </rPr>
      <t>elektros energijos iš tinklų (ne atsinaujinančių)</t>
    </r>
    <r>
      <rPr>
        <sz val="9"/>
        <color rgb="FF000000"/>
        <rFont val="Verdana"/>
        <family val="2"/>
        <charset val="186"/>
      </rPr>
      <t xml:space="preserve"> kiekis (MWh/metus)</t>
    </r>
  </si>
  <si>
    <r>
      <t xml:space="preserve">Sunaudojamas </t>
    </r>
    <r>
      <rPr>
        <b/>
        <sz val="9"/>
        <color rgb="FF000000"/>
        <rFont val="Verdana"/>
        <family val="2"/>
        <charset val="186"/>
      </rPr>
      <t xml:space="preserve">elektros energijos kiekis iš atsinaujinančių šaltinių (tiek įmonės pagaminamos, tiek perkamos iš tinklo atsinaujinančios) </t>
    </r>
    <r>
      <rPr>
        <sz val="9"/>
        <color rgb="FF000000"/>
        <rFont val="Verdana"/>
        <family val="2"/>
        <charset val="186"/>
      </rPr>
      <t xml:space="preserve"> (MWh/metus)</t>
    </r>
  </si>
  <si>
    <r>
      <t xml:space="preserve">Planuojama diegti įranga </t>
    </r>
    <r>
      <rPr>
        <i/>
        <sz val="9"/>
        <color theme="1"/>
        <rFont val="Verdana"/>
        <family val="2"/>
        <charset val="186"/>
      </rPr>
      <t>(pagal audite nurodytas rekomenduojamas priemones)</t>
    </r>
  </si>
  <si>
    <r>
      <t xml:space="preserve">Sutaupytas </t>
    </r>
    <r>
      <rPr>
        <b/>
        <sz val="9"/>
        <rFont val="Verdana"/>
        <family val="2"/>
        <charset val="186"/>
      </rPr>
      <t>gamtinių dujų</t>
    </r>
    <r>
      <rPr>
        <sz val="9"/>
        <rFont val="Verdana"/>
        <family val="2"/>
        <charset val="186"/>
      </rPr>
      <t xml:space="preserve"> kiekis įdiegus įrangą metai po projekto pabaigos (MWh/metus) </t>
    </r>
  </si>
  <si>
    <r>
      <t>Sutaupytas skysto kuro kiekis įdiegus įrangą metai po projekto pabaigos (</t>
    </r>
    <r>
      <rPr>
        <b/>
        <sz val="9"/>
        <rFont val="Verdana"/>
        <family val="2"/>
        <charset val="186"/>
      </rPr>
      <t>dyzelinas, mazutas, krosnių kuras</t>
    </r>
    <r>
      <rPr>
        <sz val="9"/>
        <rFont val="Verdana"/>
        <family val="2"/>
        <charset val="186"/>
      </rPr>
      <t>) kiekis (MWh/metus)</t>
    </r>
  </si>
  <si>
    <r>
      <t>Sutaupytas skysto kuro kiekis įdiegus įrangą metai po projekto pabaigos (</t>
    </r>
    <r>
      <rPr>
        <b/>
        <sz val="9"/>
        <rFont val="Verdana"/>
        <family val="2"/>
        <charset val="186"/>
      </rPr>
      <t>benzinas</t>
    </r>
    <r>
      <rPr>
        <sz val="9"/>
        <rFont val="Verdana"/>
        <family val="2"/>
        <charset val="186"/>
      </rPr>
      <t>) kiekis (MWh/metus)</t>
    </r>
  </si>
  <si>
    <r>
      <t>Sutaupytas kieto kuro kiekis įdiegus įrangą metai po projekto pabaigos (</t>
    </r>
    <r>
      <rPr>
        <b/>
        <sz val="9"/>
        <rFont val="Verdana"/>
        <family val="2"/>
        <charset val="186"/>
      </rPr>
      <t>akmens anglis, kita</t>
    </r>
    <r>
      <rPr>
        <sz val="9"/>
        <rFont val="Verdana"/>
        <family val="2"/>
        <charset val="186"/>
      </rPr>
      <t>) kiekis (MWh/metus)</t>
    </r>
  </si>
  <si>
    <r>
      <t xml:space="preserve">Sutaupytas </t>
    </r>
    <r>
      <rPr>
        <b/>
        <sz val="9"/>
        <rFont val="Verdana"/>
        <family val="2"/>
        <charset val="186"/>
      </rPr>
      <t>centralizuotai tiekiamos šilumos</t>
    </r>
    <r>
      <rPr>
        <sz val="9"/>
        <rFont val="Verdana"/>
        <family val="2"/>
        <charset val="186"/>
      </rPr>
      <t xml:space="preserve"> kiekis  įdiegus įrangą metai po projekto pabaigos (MWh/metus)</t>
    </r>
  </si>
  <si>
    <r>
      <t xml:space="preserve">Sutaupytas </t>
    </r>
    <r>
      <rPr>
        <b/>
        <sz val="9"/>
        <rFont val="Verdana"/>
        <family val="2"/>
        <charset val="186"/>
      </rPr>
      <t>biokuro</t>
    </r>
    <r>
      <rPr>
        <sz val="9"/>
        <rFont val="Verdana"/>
        <family val="2"/>
        <charset val="186"/>
      </rPr>
      <t xml:space="preserve"> kiekis  įdiegus įrangą metai po projekto pabaigos (MWh/metus)</t>
    </r>
  </si>
  <si>
    <r>
      <t xml:space="preserve">Sutaupytas </t>
    </r>
    <r>
      <rPr>
        <b/>
        <sz val="9"/>
        <rFont val="Verdana"/>
        <family val="2"/>
        <charset val="186"/>
      </rPr>
      <t>suskystintų dujų kiekis</t>
    </r>
    <r>
      <rPr>
        <sz val="9"/>
        <rFont val="Verdana"/>
        <family val="2"/>
        <charset val="186"/>
      </rPr>
      <t xml:space="preserve">  įdiegus įrangą metai po projekto pabaigos (MWh/metus)</t>
    </r>
  </si>
  <si>
    <r>
      <t xml:space="preserve">Sutaupytas elektros </t>
    </r>
    <r>
      <rPr>
        <b/>
        <sz val="9"/>
        <rFont val="Verdana"/>
        <family val="2"/>
        <charset val="186"/>
      </rPr>
      <t>elektros energijos iš tinklų (ne atsinaujinančių) kiekis</t>
    </r>
    <r>
      <rPr>
        <sz val="9"/>
        <rFont val="Verdana"/>
        <family val="2"/>
        <charset val="186"/>
      </rPr>
      <t xml:space="preserve"> įdiegus įrangą metai po projekto pabaigos (MWh/metus)</t>
    </r>
  </si>
  <si>
    <r>
      <t xml:space="preserve">Sutaupytas elektros </t>
    </r>
    <r>
      <rPr>
        <b/>
        <sz val="9"/>
        <rFont val="Verdana"/>
        <family val="2"/>
        <charset val="186"/>
      </rPr>
      <t>elektros energijos kiekis iš atsinaujinančių šaltinių (tiek įmonės pagaminamos, tiek perkamos iš tinklo atsinaujinančios)</t>
    </r>
    <r>
      <rPr>
        <sz val="9"/>
        <rFont val="Verdana"/>
        <family val="2"/>
        <charset val="186"/>
      </rPr>
      <t xml:space="preserve"> įdiegus įrangą metai po projekto pabaigos (MWh/metus)</t>
    </r>
  </si>
  <si>
    <r>
      <t xml:space="preserve">Įmonės suvartojama energija bendrai įmonėje/gamybos/technologiniuose procesuose iki projekto </t>
    </r>
    <r>
      <rPr>
        <i/>
        <sz val="9"/>
        <color rgb="FF000000"/>
        <rFont val="Verdana"/>
        <family val="2"/>
        <charset val="186"/>
      </rPr>
      <t>(pagal audite nurodytą informaciją)</t>
    </r>
  </si>
  <si>
    <t>Suvartojama energija ir išmetamas ŠESD (toliau CO2) bendras įmonėje/gamybos/technologiniuose procesuose kiekis iki projekto</t>
  </si>
  <si>
    <t>Sutaupytas energijos kiekis ir sumažintas išmetamas ŠESD (toliau CO2) bendras įmonėje/gamybos/technologiniuose procesuose kiekis įdiegus įrangą metai po projekto pabaigos</t>
  </si>
  <si>
    <r>
      <rPr>
        <b/>
        <sz val="10"/>
        <rFont val="Verdana"/>
        <family val="2"/>
        <charset val="186"/>
      </rPr>
      <t xml:space="preserve">Apskaičiavimas </t>
    </r>
    <r>
      <rPr>
        <sz val="10"/>
        <rFont val="Verdana"/>
        <family val="2"/>
        <charset val="186"/>
      </rPr>
      <t xml:space="preserve">
(</t>
    </r>
    <r>
      <rPr>
        <u/>
        <sz val="10"/>
        <rFont val="Verdana"/>
        <family val="2"/>
        <charset val="186"/>
      </rPr>
      <t>planuojamų diegti įrenginių komerciniai pasiūlymai turi būti palyginami su alternatyviais komerciniais pasiūlymais</t>
    </r>
    <r>
      <rPr>
        <sz val="10"/>
        <rFont val="Verdana"/>
        <family val="2"/>
        <charset val="186"/>
      </rPr>
      <t>, t. y. jei planuojamo diegti įrenginio komerciniame pasiūlyme nurodomos tokios išlaidos kaip montavimas, transportavimas, apmokymai ir pan., tokios pat išlaidos privalo būti įtraukiamos / įvertintos ir alternatyviuose komerciniuose pasiūlymuose)</t>
    </r>
  </si>
  <si>
    <t xml:space="preserve">*Jei audite nurodoma informacija ne MWh, auditas turi būti tikslinamas ir visa informacija pateikta MWh 	</t>
  </si>
  <si>
    <t>Energijos rūšis Nr. 8 (elektros energija: iš atsinaujinančių šaltinių įmonės pagaminama ir /arba perkama iš tinklo atsinaujinančių šaltinių elektros energija) </t>
  </si>
  <si>
    <t>Energijos rūšis Nr. 7 (elektros energija: neatsinaujinačių šaltinių, perkama iš tinklų ir neatsinaujinančių šaltinių elektros energija)</t>
  </si>
  <si>
    <r>
      <t xml:space="preserve">Pagal SVV įstatymo 2 straipsnio 22 dalį, verslininku laikomas fizinis asmuo, kuris verčiasi ekonomine veikla. SVV įstatymo 2 straipsnio 3 dalyje nustatyta </t>
    </r>
    <r>
      <rPr>
        <i/>
        <sz val="10"/>
        <color rgb="FF000000"/>
        <rFont val="Verdana"/>
        <family val="2"/>
        <charset val="186"/>
      </rPr>
      <t>„Ekonominė veikla – savo rizika plėtojama reguliari asmens veikla, kuri apima prekių pirkimą ar pardavimą, prekių gamybą, darbų atlikimą ar paslaugų teikimą kitiems asmenims ir kurią vykdant siekiama gauti pajamų“</t>
    </r>
    <r>
      <rPr>
        <sz val="10"/>
        <color rgb="FF000000"/>
        <rFont val="Verdana"/>
        <family val="2"/>
        <charset val="186"/>
      </rPr>
      <t xml:space="preserve">. SVV įstatymo 2 straipsnio 15 dalyje nustatyta, kad SVV subjektu laikoma </t>
    </r>
    <r>
      <rPr>
        <i/>
        <sz val="10"/>
        <color rgb="FF000000"/>
        <rFont val="Verdana"/>
        <family val="2"/>
        <charset val="186"/>
      </rPr>
      <t>„labai maža, maža ar vidutinė įmonė, atitinkančios šio įstatymo 3 straipsnyje nustatytas sąlygas, arba verslininkas, atitinkantis šio įstatymo 4 straipsnyje nustatytas sąlygas“</t>
    </r>
    <r>
      <rPr>
        <sz val="10"/>
        <color rgb="FF000000"/>
        <rFont val="Verdana"/>
        <family val="2"/>
        <charset val="186"/>
      </rPr>
      <t>. Atsižvelgiant į tai, kas išdėstyta, verslininkas (fizinis asmuo, kuris verčiasi ekonomine veikla) yra prilyginamas SVV subjektui arba, kitaip tariant, įmonei.</t>
    </r>
  </si>
  <si>
    <r>
      <t xml:space="preserve">Ar akcininkai, fiziniai asmenys, užima vadovo ir (ar) valdybos nario pareigas?
</t>
    </r>
    <r>
      <rPr>
        <sz val="10"/>
        <color rgb="FF000000"/>
        <rFont val="Verdana"/>
        <family val="2"/>
        <charset val="186"/>
      </rPr>
      <t>Jeigu taip, prašome nurodyti įmonių pavadinimus ir tose įmonėse užimamas pareigas (vadovas ir (ar) valdybos narys).</t>
    </r>
  </si>
  <si>
    <r>
      <t xml:space="preserve">3. Tinkamų finansuoti išlaidų apskaičiavimo būdas ir pagrindimas.
</t>
    </r>
    <r>
      <rPr>
        <sz val="10"/>
        <color rgb="FF000000"/>
        <rFont val="Verdana"/>
        <family val="2"/>
      </rPr>
      <t xml:space="preserve">Pildomame </t>
    </r>
    <r>
      <rPr>
        <b/>
        <sz val="10"/>
        <color rgb="FF000000"/>
        <rFont val="Verdana"/>
        <family val="2"/>
      </rPr>
      <t xml:space="preserve">lape „4. Tinkamos išlaidos“ nurodoma pareiškėjo gautų komercinių pasiūlymų informacija, tinkamų finansuoti išlaidų skaičiavimai, pagrindžiamas pasirinktas tinkamų finansuoti išlaidų skaičiavimo būdas </t>
    </r>
    <r>
      <rPr>
        <sz val="10"/>
        <color rgb="FF000000"/>
        <rFont val="Verdana"/>
        <family val="2"/>
      </rPr>
      <t>pagal PFSA 11.7 punkto ir jo papunkčių bei 11.9 punkto reikalavimus.</t>
    </r>
  </si>
  <si>
    <t>2022–2030 metų LR aplinkos ministerijos aplinkos apsaugos ir klimato kaitos valdymo plėtros programos pažangos priemonės  Nr. 02-001-06-04-02 „Didinti klimato kaitos politikos veiksmingumą“ veiklos „Privačių juridinių asmenų energijos vartojimo efektyvumo priemonių įgyvendinimas“ (toliau - Aprašas)  projektų finansavimo sąlygų aprašo atitikčiai ir išlaidų tinkamumui įvertinti duomenų lapas</t>
  </si>
  <si>
    <r>
      <t xml:space="preserve">1. Pareiškėjo vykdomos veiklos priskiriamos Ekonominės veiklos rūšių klasifikatoriui (EVRK 2 red.), </t>
    </r>
    <r>
      <rPr>
        <sz val="10"/>
        <color rgb="FF000000"/>
        <rFont val="Verdana"/>
        <family val="2"/>
      </rPr>
      <t>vadovaujamasi Valstybės duomenų agentūros generalinio direktoriaus įsakymu tvirtinamu Ekonominės veiklos rūšių klasifikatoriumi. Naudojama nustatant projektų atitiktį Aprašo 2.3 pakunkčiui. Pildomas lapas „1. Veiklos ir pajamos“</t>
    </r>
  </si>
  <si>
    <t>2. Pareiškėjo planuojamas metinis sutaupytos energijos kiekis (taikoma vertinant projekto atitiktį Aprašo 2.14.3 punktyje  nurodytam reikalavimui).</t>
  </si>
  <si>
    <t>2.1. </t>
  </si>
  <si>
    <t>2.1.1. </t>
  </si>
  <si>
    <t>2.1.2. </t>
  </si>
  <si>
    <t>2.1.3.</t>
  </si>
  <si>
    <t>2.1.4.</t>
  </si>
  <si>
    <t>2.1.5.</t>
  </si>
  <si>
    <t>2.1.6.</t>
  </si>
  <si>
    <t>2.1.7.</t>
  </si>
  <si>
    <t>2.1.8.</t>
  </si>
  <si>
    <t>2.1.9.</t>
  </si>
  <si>
    <t>Metinis sutaupytos energijos kiekis (MWh/per metus)</t>
  </si>
  <si>
    <t>*2.10. Tinkamos finansuoti išlaidos:
2.10.1. Kai investicijas sudaro aiškiai identifikuojamos investicijos, kuriomis siekiama tik padidinti
energijos vartojimo efektyvumą, ir nėra mažesnio energijos vartojimo efektyvumo investicijų pagal
priešingos padėties scenarijų, tinkamos finansuoti išlaidos yra visos investicinės išlaidos. Tinkamos
finansuoti išlaidos yra papildomos investicinės išlaidos, būtinos aukštesniam energijos vartojimo
efektyvumo lygiui pasiekti. Jos nustatomos investicines išlaidas lyginant su investicinėmis
išlaidomis pagal priešingos padėties scenarijų, kurios būtų vykdomos, jei pagalba nebūtų teikiama,
taip (Europos Komisijos išaiškinimas dėl tinkamų finansuoti išlaidų
apskaičiavimo https://www.esinvesticijos.lt/uploads/documents/docs/2023-
12/39710ca99416aeb326f50434010feb6c5d4bf51b986aebf84b3dcda81e9bd2ce.pdf):
2.10.1.1. Kai pagal priešingos padėties scenarijų numatoma mažesnio energijos vartojimo
efektyvumo investicija, atitinkanti įprastą komercinę praktiką atitinkamame sektoriuje, tinkamas
finansuoti išlaidas sudaro investicijos, kuriai skiriama valstybės pagalba, išlaidų ir mažesnio
energijos vartojimo efektyvumo investicijos išlaidų skirtumas.
2.10.1.2. Kai pagal priešingos padėties scenarijų numatoma tokia pati investicija, kuri bus vykdoma
vėliau, tinkamas finansuoti išlaidas sudaro investicijos, kuriai skiriama valstybės pagalba, išlaidų ir
vėlesnės investicijos išlaidų grynosios dabartinės vertės skirtumas, diskontuotas iki to momento, kai
bus vykdoma remiama investicija.
2.10.1.3. Kai pagal priešingos padėties scenarijų esami įrenginiai ir įranga būtų toliau
eksploatuojami, tinkamas finansuoti išlaidas sudaro investicijos, kuriai skiriama valstybės pagalba,
išlaidų ir investicijos į esamo įrenginio ir įrangos techninę priežiūrą, remontą ir modernizavimą
išlaidų grynosios dabartinės vertės skirtumas, diskontuotas iki to momento, kai bus vykdoma
remiama investicija.
2.10.2. Tinkamos finansuoti išlaidos – išlaidos, skirtos naujai (nenaudotai) apšvietimo, šildymo
sistemos ar technologinių procesų įrangai įdiegti, įgyvendinant energijos vartojimo audito
ataskaitoje nurodytas energijos vartojimo efektyvumo didinimo priemones.
2.10.3. Projekto tinkamų finansuoti išlaidų dalis, kurios nepadengia projektui skiriamos lėšos, turi
būti finansuojama pareiškėjo lėšomis. Pareiškėjo lėšos negali būti kitos valstybės pagalbos arba de
minimis pagalbos lėšos, jeigu dėl to būtų viršytas Reglamento (ES) Nr. 651/2014 38 straipsnio 4 ir 5
dalyse nustatytas didžiausias projekto pagalbos intensyvumas.</t>
  </si>
  <si>
    <t>Bendras įmonės (Pareiškėjo) metinis sutaupytos energijos rūšis (vertinami tik tie energijos sutaupymai, kurie atitinka Aprašo 2.10 papunktyje* nurodytas tinkamas
finansuoti išlaidas)</t>
  </si>
  <si>
    <t>1. Vadovaujantis Aprašo 2.3 punktu*, jei Pareiškėjas privatus juridinis asmenuo, kurio veikla pagal Valstybės duomenų agentūros generalinio direktoriaus įsakymu tvirtinamą Ekonominės veiklos rūšių klasifikatorių (EVRK 2 red.) (toliau – EVRK) klasifikuojama taip: 
„Kasyba ir karjerų eksploatavimas“,
„Žalios naftos ir gamtinių dujų gavyba“, 
„Durpių gavyba“,
„Naftos ir gamtinių dujų gavybai būdingų paslaugų veikla“, 
„Kokso ir rafinuotų naftos produktų gamyba“
jo metinės pajamos iš pagamintos produkcijos turi sudaryti ne daugiau kaip 51 proc. bendrojo pardavimo struktūroje.</t>
  </si>
  <si>
    <t>Lentelė pildoma, jei Pareiškėjas, vykdydo veiklą pagal žemiau išvardintus EVRK kodus. Pildomi tik mėlyni laukeliai.</t>
  </si>
  <si>
    <t>*2.3. Netinkami pareiškėjai – privatūs juridiniai asmenys, kurių veikla pagal Valstybės duomenų agentūros generalinio direktoriaus įsakymu tvirtinamą Ekonominės veiklos rūšių klasifikatorių (EVRK 2 red.) (toliau – EVRK) klasifikuojama taip: „Kasyba ir karjerų eksploatavimas“, „Žalios naftos ir gamtinių dujų gavyba“, „Durpių gavyba“, „Naftos ir gamtinių dujų gavybai būdingų paslaugų veikla“, „Kokso ir rafinuotų naftos produktų gamyba“. EVRK veikla vertinama taip: metinės pajamos iš pagamintos produkcijos sudaro ne mažiau kaip 51 proc. bendrojo pardavimo.</t>
  </si>
  <si>
    <t>3. Tinkamų finansuoti išlaidų apskaičiavimo būdas ir pagrindimas.</t>
  </si>
  <si>
    <t xml:space="preserve">Planuojamo diegti įrenginio 2 komercinio pasiūlymo Nr. ir data, įrenginio pavadinimas  </t>
  </si>
  <si>
    <r>
      <t>(nurodyti veiklos kodą ir pavadinimą, kuri</t>
    </r>
    <r>
      <rPr>
        <b/>
        <i/>
        <sz val="10"/>
        <rFont val="Verdana"/>
        <family val="2"/>
      </rPr>
      <t xml:space="preserve"> nepriskirta</t>
    </r>
    <r>
      <rPr>
        <i/>
        <sz val="10"/>
        <color theme="1"/>
        <rFont val="Verdana"/>
        <family val="2"/>
      </rPr>
      <t xml:space="preserve"> auščiau išvardintai veiklai)</t>
    </r>
  </si>
  <si>
    <r>
      <t xml:space="preserve">(nurodyti veiklos kodą ir pavadinimą, kuri </t>
    </r>
    <r>
      <rPr>
        <b/>
        <i/>
        <sz val="10"/>
        <color theme="1"/>
        <rFont val="Verdana"/>
        <family val="2"/>
      </rPr>
      <t>nepriskirta</t>
    </r>
    <r>
      <rPr>
        <i/>
        <sz val="10"/>
        <color theme="1"/>
        <rFont val="Verdana"/>
        <family val="2"/>
      </rPr>
      <t xml:space="preserve"> auščiau išvardintai veiklai)</t>
    </r>
  </si>
  <si>
    <r>
      <t>(nurodyti veiklos kodą ir pavadinimą, kuri</t>
    </r>
    <r>
      <rPr>
        <b/>
        <i/>
        <sz val="10"/>
        <color theme="1"/>
        <rFont val="Verdana"/>
        <family val="2"/>
      </rPr>
      <t xml:space="preserve"> priskirta</t>
    </r>
    <r>
      <rPr>
        <i/>
        <sz val="10"/>
        <color theme="1"/>
        <rFont val="Verdana"/>
        <family val="2"/>
      </rPr>
      <t xml:space="preserve"> auščiau išvardintai veiklai)</t>
    </r>
  </si>
  <si>
    <r>
      <t>(nurodyti veiklos kodą ir pavadinimą, kuri</t>
    </r>
    <r>
      <rPr>
        <b/>
        <i/>
        <sz val="10"/>
        <color theme="1"/>
        <rFont val="Verdana"/>
        <family val="2"/>
      </rPr>
      <t xml:space="preserve"> priskirta </t>
    </r>
    <r>
      <rPr>
        <i/>
        <sz val="10"/>
        <color theme="1"/>
        <rFont val="Verdana"/>
        <family val="2"/>
      </rPr>
      <t>auščiau išvardintai veiklai)</t>
    </r>
  </si>
  <si>
    <t xml:space="preserve">Kiek procentų pareiškėjo bendro pardavimo struktūros sudaro pareiškėjo pajamos iš veiklų pagal EVRK 2 red., „Kasyba ir karjerų eksploatavimas“, „Žalios naftos ir gamtinių dujų gavyba“, „Durpių gavyba“, „Naftos ir gamtinių dujų gavybai būdingų paslaugų veikla“, „Kokso ir rafinuotų naftos produktų gamyba“. Turi sudaryti nedaugiau kaip 51 procentą visų įmonės veiklų </t>
  </si>
  <si>
    <t xml:space="preserve"> Šios formos nepildyti!
Lentelė užsipildo automatiškai užpildžius "Skaičiavimo" lapą.</t>
  </si>
  <si>
    <t>Pildomi tik mėlyni laukeliai;
Suvartojamas/Sutaupomas energijos kiekis įrašomas iš energijos vartojimo audito lentelės; 
Pildomi tik tie energijos vartojimai/sutaupymai, kurie atitinka Aprašo 2.10 papunktyje* nurodytas tinkamas finansuoti išlaidas.</t>
  </si>
  <si>
    <t>3.1</t>
  </si>
  <si>
    <t xml:space="preserve">Tinkamų finansuoti išlaidų būdas pagal Aprašo 2.10 punktą. </t>
  </si>
  <si>
    <r>
      <t>Planuojamo diegti įrenginio 1 komercinio pasiūlymo Nr. ir data, įrenginio pavadinimas</t>
    </r>
    <r>
      <rPr>
        <i/>
        <sz val="10"/>
        <color rgb="FFFF0000"/>
        <rFont val="Verdana"/>
        <family val="2"/>
      </rPr>
      <t xml:space="preserve"> </t>
    </r>
  </si>
  <si>
    <t xml:space="preserve">Alternatyvaus įrenginio komercinio pasiūlymo Nr. ir data, įrenginio pavadinimas </t>
  </si>
  <si>
    <r>
      <t>Alternatyvaus įrenginio komercinio pasiūlymo Nr. ir data, įrenginio pavadinimas</t>
    </r>
    <r>
      <rPr>
        <i/>
        <sz val="10"/>
        <color rgb="FFFF0000"/>
        <rFont val="Verdana"/>
        <family val="2"/>
      </rPr>
      <t xml:space="preserve"> </t>
    </r>
  </si>
  <si>
    <t>3.2. </t>
  </si>
  <si>
    <r>
      <t>Kartu su</t>
    </r>
    <r>
      <rPr>
        <sz val="10"/>
        <rFont val="Verdana"/>
        <family val="2"/>
      </rPr>
      <t xml:space="preserve"> Paraišką</t>
    </r>
    <r>
      <rPr>
        <sz val="10"/>
        <color rgb="FF000000"/>
        <rFont val="Verdana"/>
        <family val="2"/>
        <charset val="186"/>
      </rPr>
      <t xml:space="preserve"> pareiškėjas turi pateikti informaciją, reikalingą 2022–2030 metų LR aplinkos ministerijos aplinkos apsaugos ir klimato kaitos valdymo plėtros programos pažangos priemonės  Nr. 02-001-06-04-02 „Didinti klimato kaitos politikos veiksmingumą“ veiklos „Privačių juridinių asmenų energijos vartojimo efektyvumo priemonių įgyvendinimas“ projektų finansavimo sąlygų aprašo (toliau – Aprašas) nuostatoms įvertinti:</t>
    </r>
  </si>
  <si>
    <r>
      <t>Duomenys apie</t>
    </r>
    <r>
      <rPr>
        <b/>
        <sz val="10"/>
        <rFont val="Verdana"/>
        <family val="2"/>
      </rPr>
      <t xml:space="preserve"> Paraišką</t>
    </r>
    <r>
      <rPr>
        <b/>
        <sz val="10"/>
        <color rgb="FF000000"/>
        <rFont val="Verdana"/>
        <family val="2"/>
        <charset val="186"/>
      </rPr>
      <t>:</t>
    </r>
  </si>
  <si>
    <r>
      <t>2. Pareiškėjo planuojamas metinis sutaupytos energijos kiekis</t>
    </r>
    <r>
      <rPr>
        <sz val="10"/>
        <color rgb="FF000000"/>
        <rFont val="Verdana"/>
        <family val="2"/>
      </rPr>
      <t xml:space="preserve">, taikoma vertinant projekto atitiktį Aprašo 2.14.2 papunkčio reikalavimui. Energijos turi būti sutaupyta ne mažiau kaip 10MWh/m. </t>
    </r>
    <r>
      <rPr>
        <b/>
        <sz val="10"/>
        <color rgb="FF000000"/>
        <rFont val="Verdana"/>
        <family val="2"/>
      </rPr>
      <t>Pildomas lapas  „Skaičiavimai“, rezultatas lape 2 "Energijos taupymai"</t>
    </r>
    <r>
      <rPr>
        <b/>
        <sz val="10"/>
        <color rgb="FF000000"/>
        <rFont val="Verdana"/>
        <family val="2"/>
        <charset val="186"/>
      </rPr>
      <t>;</t>
    </r>
  </si>
  <si>
    <t>3.3. </t>
  </si>
  <si>
    <t>3.4. </t>
  </si>
  <si>
    <t xml:space="preserve"> Kai pagal priešingos padėties scenarijų numatoma mažesnio energijos vartojimo efektyvumo investicija, atitinkanti įprastą komercinę praktiką atitinkamame sektoriuje, tinkamas finansuoti išlaidas sudaro investicijos, kuriai skiriama valstybės pagalba, išlaidų ir mažesnio energijos vartojimo efektyvumo investicijos išlaidų skirtumas. (Aprašo 2.10.1.1 papunktis)</t>
  </si>
  <si>
    <t xml:space="preserve"> Kai investicijas sudaro aiškiai identifikuojamos investicijos, kuriomis siekiama tik padidinti energijos vartojimo efektyvumą, ir nėra mažesnio energijos vartojimo efektyvumo investicijų pagal priešingos padėties scenarijų, tinkamos finansuoti išlaidos yra visos investicinės išlaidos. (Aprašo 2.10.1 papunktis)</t>
  </si>
  <si>
    <t>Kai pagal priešingos padėties scenarijų numatoma tokia pati investicija, kuri bus vykdoma vėliau, tinkamas finansuoti išlaidas sudaro investicijos, kuriai skiriama valstybės pagalba, išlaidų ir vėlesnės investicijos išlaidų grynosios dabartinės vertės skirtumas, diskontuotas iki to momento, kai bus vykdoma remiama investicija. (Aprašo 2.10.1.2 papunktis)</t>
  </si>
  <si>
    <t>Kai pagal priešingos padėties scenarijų esami įrenginiai ir įranga būtų toliau eksploatuojami, tinkamas finansuoti išlaidas sudaro investicijos, kuriai skiriama valstybės pagalba, išlaidų ir investicijos į esamo įrenginio ir įrangos techninę priežiūrą, remontą ir modernizavimą išlaidų grynosios dabartinės vertės skirtumas, diskontuotas iki to momento, kai bus vykdoma remiama investicija. (Aprašo 2.10.1.3 papunktis)</t>
  </si>
  <si>
    <t>Pastaba:Kaip apskaičiuoti tinkamų išlaidų diskontuotas scenarijus iki to momento, kai bus vykdoma remiama investicija. scenarijus rekomendacinę metodiką rasite kvietime "Kita aktuali informacija".</t>
  </si>
  <si>
    <t>2025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</si>
</sst>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49" x14ac:knownFonts="1">
    <font>
      <sz val="11"/>
      <color theme="1"/>
      <name val="Calibri"/>
      <family val="2"/>
      <charset val="186"/>
      <scheme val="minor"/>
    </font>
    <font>
      <u/>
      <sz val="11"/>
      <color theme="10"/>
      <name val="Calibri"/>
      <family val="2"/>
      <charset val="186"/>
      <scheme val="minor"/>
    </font>
    <font>
      <u/>
      <sz val="11"/>
      <color theme="10"/>
      <name val="Calibri"/>
      <family val="2"/>
      <scheme val="minor"/>
    </font>
    <font>
      <sz val="12"/>
      <color theme="1"/>
      <name val="Times New Roman"/>
      <family val="1"/>
    </font>
    <font>
      <i/>
      <sz val="12"/>
      <color theme="1"/>
      <name val="Times New Roman"/>
      <family val="1"/>
    </font>
    <font>
      <i/>
      <vertAlign val="subscript"/>
      <sz val="12"/>
      <color theme="1"/>
      <name val="Times New Roman"/>
      <family val="1"/>
    </font>
    <font>
      <sz val="12"/>
      <color rgb="FF00B050"/>
      <name val="Times New Roman"/>
      <family val="1"/>
    </font>
    <font>
      <sz val="12"/>
      <name val="Times New Roman"/>
      <family val="1"/>
    </font>
    <font>
      <sz val="10"/>
      <color theme="1"/>
      <name val="Verdana"/>
      <family val="2"/>
      <charset val="186"/>
    </font>
    <font>
      <sz val="10"/>
      <color rgb="FF000000"/>
      <name val="Verdana"/>
      <family val="2"/>
      <charset val="186"/>
    </font>
    <font>
      <b/>
      <sz val="10"/>
      <color rgb="FF000000"/>
      <name val="Verdana"/>
      <family val="2"/>
      <charset val="186"/>
    </font>
    <font>
      <i/>
      <sz val="10"/>
      <color rgb="FF000000"/>
      <name val="Verdana"/>
      <family val="2"/>
      <charset val="186"/>
    </font>
    <font>
      <sz val="9"/>
      <color rgb="FF000000"/>
      <name val="Verdana"/>
      <family val="2"/>
      <charset val="186"/>
    </font>
    <font>
      <b/>
      <sz val="10"/>
      <color theme="1"/>
      <name val="Verdana"/>
      <family val="2"/>
      <charset val="186"/>
    </font>
    <font>
      <i/>
      <sz val="10"/>
      <color theme="1"/>
      <name val="Verdana"/>
      <family val="2"/>
      <charset val="186"/>
    </font>
    <font>
      <b/>
      <sz val="10"/>
      <name val="Verdana"/>
      <family val="2"/>
      <charset val="186"/>
    </font>
    <font>
      <sz val="10"/>
      <name val="Verdana"/>
      <family val="2"/>
      <charset val="186"/>
    </font>
    <font>
      <i/>
      <sz val="10"/>
      <name val="Verdana"/>
      <family val="2"/>
      <charset val="186"/>
    </font>
    <font>
      <b/>
      <sz val="10"/>
      <color rgb="FF000000"/>
      <name val="Verdana"/>
      <family val="2"/>
    </font>
    <font>
      <sz val="10"/>
      <color rgb="FF000000"/>
      <name val="Verdana"/>
      <family val="2"/>
    </font>
    <font>
      <b/>
      <sz val="11"/>
      <color theme="1"/>
      <name val="Calibri"/>
      <family val="2"/>
      <charset val="186"/>
      <scheme val="minor"/>
    </font>
    <font>
      <b/>
      <sz val="9"/>
      <color indexed="81"/>
      <name val="Tahoma"/>
      <family val="2"/>
      <charset val="186"/>
    </font>
    <font>
      <sz val="9"/>
      <color indexed="81"/>
      <name val="Tahoma"/>
      <family val="2"/>
      <charset val="186"/>
    </font>
    <font>
      <sz val="8"/>
      <name val="Calibri"/>
      <family val="2"/>
      <charset val="186"/>
      <scheme val="minor"/>
    </font>
    <font>
      <b/>
      <i/>
      <u/>
      <sz val="10"/>
      <color rgb="FFC00000"/>
      <name val="Verdana"/>
      <family val="2"/>
      <charset val="186"/>
    </font>
    <font>
      <b/>
      <u/>
      <sz val="10"/>
      <name val="Verdana"/>
      <family val="2"/>
      <charset val="186"/>
    </font>
    <font>
      <i/>
      <sz val="10"/>
      <color rgb="FFC00000"/>
      <name val="Verdana"/>
      <family val="2"/>
      <charset val="186"/>
    </font>
    <font>
      <i/>
      <u/>
      <sz val="10"/>
      <name val="Verdana"/>
      <family val="2"/>
      <charset val="186"/>
    </font>
    <font>
      <b/>
      <i/>
      <sz val="10"/>
      <name val="Verdana"/>
      <family val="2"/>
      <charset val="186"/>
    </font>
    <font>
      <sz val="9"/>
      <color theme="1"/>
      <name val="Verdana"/>
      <family val="2"/>
      <charset val="186"/>
    </font>
    <font>
      <b/>
      <sz val="9"/>
      <name val="Verdana"/>
      <family val="2"/>
      <charset val="186"/>
    </font>
    <font>
      <b/>
      <sz val="9"/>
      <color rgb="FF000000"/>
      <name val="Verdana"/>
      <family val="2"/>
      <charset val="186"/>
    </font>
    <font>
      <sz val="9"/>
      <name val="Verdana"/>
      <family val="2"/>
      <charset val="186"/>
    </font>
    <font>
      <u/>
      <sz val="9"/>
      <color theme="10"/>
      <name val="Verdana"/>
      <family val="2"/>
      <charset val="186"/>
    </font>
    <font>
      <b/>
      <sz val="9"/>
      <color theme="1"/>
      <name val="Verdana"/>
      <family val="2"/>
      <charset val="186"/>
    </font>
    <font>
      <i/>
      <sz val="9"/>
      <color rgb="FF000000"/>
      <name val="Verdana"/>
      <family val="2"/>
      <charset val="186"/>
    </font>
    <font>
      <i/>
      <sz val="9"/>
      <color theme="1"/>
      <name val="Verdana"/>
      <family val="2"/>
      <charset val="186"/>
    </font>
    <font>
      <u/>
      <sz val="10"/>
      <name val="Verdana"/>
      <family val="2"/>
      <charset val="186"/>
    </font>
    <font>
      <b/>
      <sz val="10"/>
      <color rgb="FFFF0000"/>
      <name val="Verdana"/>
      <family val="2"/>
      <charset val="186"/>
    </font>
    <font>
      <b/>
      <sz val="9"/>
      <color rgb="FFFF0000"/>
      <name val="Verdana"/>
      <family val="2"/>
      <charset val="186"/>
    </font>
    <font>
      <sz val="11"/>
      <color rgb="FFFF0000"/>
      <name val="Calibri"/>
      <family val="2"/>
      <charset val="186"/>
      <scheme val="minor"/>
    </font>
    <font>
      <i/>
      <sz val="10"/>
      <color theme="1"/>
      <name val="Verdana"/>
      <family val="2"/>
    </font>
    <font>
      <b/>
      <i/>
      <sz val="10"/>
      <color theme="1"/>
      <name val="Verdana"/>
      <family val="2"/>
    </font>
    <font>
      <sz val="11"/>
      <color theme="4" tint="-0.249977111117893"/>
      <name val="Calibri"/>
      <family val="2"/>
      <charset val="186"/>
      <scheme val="minor"/>
    </font>
    <font>
      <i/>
      <sz val="10"/>
      <color rgb="FFFF0000"/>
      <name val="Verdana"/>
      <family val="2"/>
    </font>
    <font>
      <b/>
      <sz val="10"/>
      <name val="Verdana"/>
      <family val="2"/>
    </font>
    <font>
      <b/>
      <i/>
      <sz val="10"/>
      <name val="Verdana"/>
      <family val="2"/>
    </font>
    <font>
      <b/>
      <sz val="12"/>
      <color theme="1"/>
      <name val="Verdana"/>
      <family val="2"/>
      <charset val="186"/>
    </font>
    <font>
      <sz val="10"/>
      <name val="Verdana"/>
      <family val="2"/>
    </font>
  </fonts>
  <fills count="13">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rgb="FFD9E1F2"/>
        <bgColor rgb="FF000000"/>
      </patternFill>
    </fill>
    <fill>
      <patternFill patternType="solid">
        <fgColor theme="2" tint="-9.9978637043366805E-2"/>
        <bgColor rgb="FF000000"/>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tint="-0.499984740745262"/>
        <bgColor indexed="64"/>
      </patternFill>
    </fill>
  </fills>
  <borders count="9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right style="thin">
        <color indexed="64"/>
      </right>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right/>
      <top style="medium">
        <color rgb="FF000000"/>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rgb="FF000000"/>
      </left>
      <right style="thin">
        <color indexed="64"/>
      </right>
      <top/>
      <bottom style="medium">
        <color rgb="FF000000"/>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bottom/>
      <diagonal/>
    </border>
    <border>
      <left/>
      <right/>
      <top style="thin">
        <color indexed="64"/>
      </top>
      <bottom/>
      <diagonal/>
    </border>
    <border>
      <left/>
      <right/>
      <top/>
      <bottom style="thin">
        <color rgb="FF000000"/>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rgb="FF000000"/>
      </top>
      <bottom style="medium">
        <color rgb="FF000000"/>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327">
    <xf numFmtId="0" fontId="0" fillId="0" borderId="0" xfId="0"/>
    <xf numFmtId="0" fontId="1" fillId="0" borderId="0" xfId="1"/>
    <xf numFmtId="0" fontId="3"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0" applyFont="1" applyAlignment="1">
      <alignment horizontal="left" vertical="top"/>
    </xf>
    <xf numFmtId="0" fontId="9" fillId="0" borderId="0" xfId="0" applyFont="1" applyAlignment="1">
      <alignment vertical="top" wrapText="1"/>
    </xf>
    <xf numFmtId="0" fontId="8" fillId="0" borderId="0" xfId="0" applyFont="1"/>
    <xf numFmtId="0" fontId="1" fillId="0" borderId="0" xfId="1" applyAlignment="1"/>
    <xf numFmtId="0" fontId="0" fillId="0" borderId="6" xfId="0" applyBorder="1" applyAlignment="1">
      <alignment horizontal="center" vertical="top" wrapText="1"/>
    </xf>
    <xf numFmtId="0" fontId="0" fillId="2" borderId="6" xfId="0" applyFill="1" applyBorder="1"/>
    <xf numFmtId="0" fontId="0" fillId="2" borderId="6" xfId="0" applyFill="1" applyBorder="1" applyAlignment="1">
      <alignment horizontal="center"/>
    </xf>
    <xf numFmtId="2" fontId="0" fillId="2" borderId="6" xfId="0" applyNumberFormat="1" applyFill="1" applyBorder="1" applyAlignment="1">
      <alignment horizontal="center"/>
    </xf>
    <xf numFmtId="1" fontId="0" fillId="2" borderId="6" xfId="0" applyNumberFormat="1" applyFill="1" applyBorder="1" applyAlignment="1">
      <alignment horizontal="center"/>
    </xf>
    <xf numFmtId="0" fontId="20" fillId="0" borderId="0" xfId="0" applyFont="1"/>
    <xf numFmtId="0" fontId="13" fillId="5" borderId="23" xfId="0" applyFont="1" applyFill="1" applyBorder="1" applyAlignment="1">
      <alignment vertical="top"/>
    </xf>
    <xf numFmtId="0" fontId="13" fillId="5" borderId="26" xfId="0" applyFont="1" applyFill="1" applyBorder="1" applyAlignment="1">
      <alignment vertical="center"/>
    </xf>
    <xf numFmtId="0" fontId="8" fillId="3" borderId="26" xfId="0" applyFont="1" applyFill="1" applyBorder="1" applyAlignment="1">
      <alignment vertical="center"/>
    </xf>
    <xf numFmtId="0" fontId="16" fillId="5" borderId="6" xfId="0" applyFont="1" applyFill="1" applyBorder="1" applyAlignment="1">
      <alignment horizontal="justify" vertical="center" wrapText="1"/>
    </xf>
    <xf numFmtId="0" fontId="16" fillId="5" borderId="20" xfId="0" applyFont="1" applyFill="1" applyBorder="1" applyAlignment="1">
      <alignment horizontal="justify" vertical="center" wrapText="1"/>
    </xf>
    <xf numFmtId="0" fontId="16" fillId="5" borderId="41" xfId="0" applyFont="1" applyFill="1" applyBorder="1" applyAlignment="1">
      <alignment horizontal="left" vertical="center" wrapText="1"/>
    </xf>
    <xf numFmtId="0" fontId="15" fillId="5" borderId="42" xfId="0" applyFont="1" applyFill="1" applyBorder="1" applyAlignment="1">
      <alignment horizontal="right" vertical="center" wrapText="1"/>
    </xf>
    <xf numFmtId="0" fontId="16" fillId="5" borderId="43" xfId="0" applyFont="1" applyFill="1" applyBorder="1" applyAlignment="1">
      <alignment horizontal="left" vertical="center" wrapText="1"/>
    </xf>
    <xf numFmtId="0" fontId="16" fillId="5" borderId="58" xfId="0" applyFont="1" applyFill="1" applyBorder="1" applyAlignment="1">
      <alignment horizontal="left" vertical="center" wrapText="1"/>
    </xf>
    <xf numFmtId="0" fontId="8" fillId="5" borderId="42" xfId="0" applyFont="1" applyFill="1" applyBorder="1" applyAlignment="1">
      <alignment horizontal="right" vertical="center" wrapText="1"/>
    </xf>
    <xf numFmtId="0" fontId="8" fillId="5" borderId="44" xfId="0" applyFont="1" applyFill="1" applyBorder="1" applyAlignment="1">
      <alignment horizontal="right" vertical="center" wrapText="1"/>
    </xf>
    <xf numFmtId="0" fontId="0" fillId="2" borderId="6" xfId="0" applyFill="1" applyBorder="1" applyAlignment="1">
      <alignment horizontal="center" vertical="center"/>
    </xf>
    <xf numFmtId="0" fontId="16" fillId="5" borderId="21" xfId="0" applyFont="1" applyFill="1" applyBorder="1" applyAlignment="1">
      <alignment horizontal="left" vertical="center" wrapText="1"/>
    </xf>
    <xf numFmtId="0" fontId="8" fillId="5" borderId="50" xfId="0" applyFont="1" applyFill="1" applyBorder="1" applyAlignment="1">
      <alignment horizontal="justify" vertical="center" wrapText="1"/>
    </xf>
    <xf numFmtId="0" fontId="13" fillId="5" borderId="5" xfId="0" applyFont="1" applyFill="1" applyBorder="1" applyAlignment="1">
      <alignment vertical="center"/>
    </xf>
    <xf numFmtId="0" fontId="16" fillId="5" borderId="5" xfId="0" applyFont="1" applyFill="1" applyBorder="1" applyAlignment="1">
      <alignment horizontal="left" vertical="center" wrapText="1"/>
    </xf>
    <xf numFmtId="0" fontId="16" fillId="5" borderId="4"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78" xfId="0" applyFont="1" applyFill="1" applyBorder="1" applyAlignment="1">
      <alignment horizontal="center" vertical="center" wrapText="1"/>
    </xf>
    <xf numFmtId="0" fontId="17" fillId="3" borderId="71" xfId="0" applyFont="1" applyFill="1" applyBorder="1" applyAlignment="1">
      <alignment horizontal="left" vertical="center" wrapText="1"/>
    </xf>
    <xf numFmtId="0" fontId="16" fillId="5" borderId="79" xfId="0" applyFont="1" applyFill="1" applyBorder="1" applyAlignment="1">
      <alignment horizontal="left" vertical="center" wrapText="1"/>
    </xf>
    <xf numFmtId="0" fontId="16" fillId="5" borderId="80" xfId="0" applyFont="1" applyFill="1" applyBorder="1" applyAlignment="1">
      <alignment horizontal="center" vertical="center" wrapText="1"/>
    </xf>
    <xf numFmtId="0" fontId="16" fillId="5" borderId="75" xfId="0" applyFont="1" applyFill="1" applyBorder="1" applyAlignment="1">
      <alignment horizontal="left" vertical="center" wrapText="1"/>
    </xf>
    <xf numFmtId="0" fontId="8" fillId="5" borderId="2" xfId="0" applyFont="1" applyFill="1" applyBorder="1" applyAlignment="1">
      <alignment horizontal="justify" vertical="center" wrapText="1"/>
    </xf>
    <xf numFmtId="0" fontId="17" fillId="3" borderId="27" xfId="0" applyFont="1" applyFill="1" applyBorder="1" applyAlignment="1">
      <alignment horizontal="left" vertical="center" wrapText="1"/>
    </xf>
    <xf numFmtId="0" fontId="16" fillId="5" borderId="27"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6" fillId="5" borderId="28" xfId="0" applyFont="1" applyFill="1" applyBorder="1" applyAlignment="1">
      <alignment horizontal="left" vertical="center" wrapText="1"/>
    </xf>
    <xf numFmtId="0" fontId="16" fillId="5" borderId="26" xfId="0" applyFont="1" applyFill="1" applyBorder="1" applyAlignment="1">
      <alignment horizontal="left" vertical="center" wrapText="1"/>
    </xf>
    <xf numFmtId="0" fontId="13" fillId="4" borderId="19" xfId="0" applyFont="1" applyFill="1" applyBorder="1" applyAlignment="1">
      <alignment vertical="center" wrapText="1"/>
    </xf>
    <xf numFmtId="0" fontId="14" fillId="3" borderId="22" xfId="0" applyFont="1" applyFill="1" applyBorder="1"/>
    <xf numFmtId="0" fontId="15" fillId="0" borderId="12" xfId="0" applyFont="1" applyBorder="1" applyAlignment="1">
      <alignment horizontal="left" vertical="top" wrapText="1"/>
    </xf>
    <xf numFmtId="0" fontId="10" fillId="0" borderId="47" xfId="0" applyFont="1" applyBorder="1" applyAlignment="1">
      <alignment horizontal="left" vertical="top" wrapText="1"/>
    </xf>
    <xf numFmtId="0" fontId="9" fillId="0" borderId="63" xfId="0" applyFont="1" applyBorder="1" applyAlignment="1">
      <alignment horizontal="left" vertical="top" wrapText="1"/>
    </xf>
    <xf numFmtId="0" fontId="11" fillId="0" borderId="13" xfId="0" applyFont="1" applyBorder="1" applyAlignment="1">
      <alignment horizontal="left" vertical="top" wrapText="1"/>
    </xf>
    <xf numFmtId="0" fontId="10" fillId="0" borderId="12"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47" xfId="0" applyFont="1" applyBorder="1" applyAlignment="1">
      <alignment horizontal="left" vertical="top" wrapText="1"/>
    </xf>
    <xf numFmtId="0" fontId="10" fillId="0" borderId="13" xfId="0" applyFont="1" applyBorder="1" applyAlignment="1">
      <alignment horizontal="left" vertical="top" wrapText="1"/>
    </xf>
    <xf numFmtId="0" fontId="8" fillId="0" borderId="12" xfId="0" applyFont="1" applyBorder="1" applyAlignment="1">
      <alignment horizontal="center" vertical="top"/>
    </xf>
    <xf numFmtId="0" fontId="8" fillId="0" borderId="0" xfId="0" applyFont="1" applyAlignment="1">
      <alignment horizontal="center" vertical="top"/>
    </xf>
    <xf numFmtId="9" fontId="8" fillId="0" borderId="0" xfId="0" applyNumberFormat="1" applyFont="1" applyAlignment="1">
      <alignment horizontal="center" vertical="top"/>
    </xf>
    <xf numFmtId="0" fontId="24" fillId="0" borderId="0" xfId="0" applyFont="1"/>
    <xf numFmtId="0" fontId="16" fillId="0" borderId="0" xfId="0" applyFont="1"/>
    <xf numFmtId="0" fontId="16" fillId="0" borderId="0" xfId="0" applyFont="1" applyAlignment="1">
      <alignment horizontal="center"/>
    </xf>
    <xf numFmtId="0" fontId="16" fillId="0" borderId="0" xfId="0" applyFont="1" applyAlignment="1">
      <alignment vertical="center"/>
    </xf>
    <xf numFmtId="0" fontId="25" fillId="0" borderId="0" xfId="0" applyFont="1" applyAlignment="1">
      <alignment vertical="center"/>
    </xf>
    <xf numFmtId="0" fontId="15" fillId="0" borderId="0" xfId="0" applyFont="1"/>
    <xf numFmtId="0" fontId="26" fillId="0" borderId="0" xfId="0" applyFont="1" applyAlignment="1">
      <alignment vertical="center"/>
    </xf>
    <xf numFmtId="0" fontId="15" fillId="0" borderId="20" xfId="0" applyFont="1" applyBorder="1" applyAlignment="1">
      <alignment horizontal="center" vertical="center" wrapText="1"/>
    </xf>
    <xf numFmtId="0" fontId="15" fillId="7" borderId="20" xfId="0" applyFont="1" applyFill="1" applyBorder="1" applyAlignment="1">
      <alignment horizontal="center" vertical="center" wrapText="1"/>
    </xf>
    <xf numFmtId="0" fontId="16" fillId="0" borderId="6" xfId="0" applyFont="1" applyBorder="1" applyAlignment="1">
      <alignment horizontal="center" vertical="center"/>
    </xf>
    <xf numFmtId="0" fontId="16" fillId="8" borderId="6" xfId="0" applyFont="1" applyFill="1" applyBorder="1" applyAlignment="1">
      <alignment horizontal="left" vertical="center"/>
    </xf>
    <xf numFmtId="14" fontId="16" fillId="8" borderId="6" xfId="0" applyNumberFormat="1" applyFont="1" applyFill="1" applyBorder="1" applyAlignment="1">
      <alignment horizontal="center" vertical="center"/>
    </xf>
    <xf numFmtId="0" fontId="16" fillId="8" borderId="6" xfId="0" applyFont="1" applyFill="1" applyBorder="1" applyAlignment="1">
      <alignment horizontal="center" vertical="center"/>
    </xf>
    <xf numFmtId="6" fontId="16" fillId="8" borderId="6" xfId="0" applyNumberFormat="1" applyFont="1" applyFill="1" applyBorder="1" applyAlignment="1">
      <alignment horizontal="center" vertical="center"/>
    </xf>
    <xf numFmtId="0" fontId="16" fillId="7" borderId="6" xfId="0" applyFont="1" applyFill="1" applyBorder="1" applyAlignment="1">
      <alignment horizontal="center" vertical="center"/>
    </xf>
    <xf numFmtId="0" fontId="15" fillId="0" borderId="6" xfId="0" applyFont="1" applyBorder="1" applyAlignment="1">
      <alignment horizontal="center" vertical="center"/>
    </xf>
    <xf numFmtId="0" fontId="15" fillId="7" borderId="6" xfId="0" applyFont="1" applyFill="1" applyBorder="1" applyAlignment="1">
      <alignment horizontal="center" vertical="center"/>
    </xf>
    <xf numFmtId="0" fontId="9" fillId="0" borderId="12" xfId="0" applyFont="1" applyBorder="1" applyAlignment="1">
      <alignment wrapText="1"/>
    </xf>
    <xf numFmtId="0" fontId="9" fillId="0" borderId="12" xfId="0" applyFont="1" applyBorder="1" applyAlignment="1">
      <alignment horizontal="center" vertical="top"/>
    </xf>
    <xf numFmtId="0" fontId="9" fillId="0" borderId="0" xfId="0" applyFont="1" applyAlignment="1">
      <alignment horizontal="center" vertical="top"/>
    </xf>
    <xf numFmtId="9" fontId="9" fillId="0" borderId="0" xfId="0" applyNumberFormat="1" applyFont="1" applyAlignment="1">
      <alignment horizontal="center" vertical="top"/>
    </xf>
    <xf numFmtId="0" fontId="15" fillId="0" borderId="20" xfId="0" applyFont="1" applyBorder="1" applyAlignment="1">
      <alignment vertical="center" wrapText="1"/>
    </xf>
    <xf numFmtId="0" fontId="15" fillId="7" borderId="20" xfId="0" applyFont="1" applyFill="1" applyBorder="1" applyAlignment="1">
      <alignment vertical="center" wrapText="1"/>
    </xf>
    <xf numFmtId="0" fontId="25" fillId="0" borderId="0" xfId="0" applyFont="1"/>
    <xf numFmtId="0" fontId="26" fillId="0" borderId="0" xfId="0" applyFont="1"/>
    <xf numFmtId="0" fontId="16" fillId="8" borderId="6" xfId="0" applyFont="1" applyFill="1" applyBorder="1" applyAlignment="1">
      <alignment horizontal="center"/>
    </xf>
    <xf numFmtId="0" fontId="15" fillId="0" borderId="20" xfId="0" applyFont="1" applyBorder="1" applyAlignment="1">
      <alignment horizontal="center" wrapText="1"/>
    </xf>
    <xf numFmtId="0" fontId="15" fillId="0" borderId="6" xfId="0" applyFont="1" applyBorder="1" applyAlignment="1">
      <alignment horizontal="center"/>
    </xf>
    <xf numFmtId="0" fontId="15" fillId="0" borderId="0" xfId="0" applyFont="1" applyAlignment="1">
      <alignment horizontal="left"/>
    </xf>
    <xf numFmtId="0" fontId="16" fillId="5" borderId="81" xfId="0" applyFont="1" applyFill="1" applyBorder="1" applyAlignment="1">
      <alignment horizontal="left" vertical="center" wrapText="1"/>
    </xf>
    <xf numFmtId="0" fontId="16" fillId="5" borderId="82" xfId="0" applyFont="1" applyFill="1" applyBorder="1" applyAlignment="1">
      <alignment horizontal="left" vertical="center" wrapText="1"/>
    </xf>
    <xf numFmtId="0" fontId="16" fillId="5" borderId="61" xfId="0" applyFont="1" applyFill="1" applyBorder="1" applyAlignment="1">
      <alignment horizontal="center" vertical="center" wrapText="1"/>
    </xf>
    <xf numFmtId="0" fontId="16" fillId="5" borderId="62" xfId="0" applyFont="1" applyFill="1" applyBorder="1" applyAlignment="1">
      <alignment horizontal="center" vertical="center" wrapText="1"/>
    </xf>
    <xf numFmtId="0" fontId="29" fillId="0" borderId="0" xfId="0" applyFont="1"/>
    <xf numFmtId="0" fontId="29" fillId="5" borderId="9" xfId="0" applyFont="1" applyFill="1" applyBorder="1" applyAlignment="1">
      <alignment vertical="center" wrapText="1"/>
    </xf>
    <xf numFmtId="0" fontId="32" fillId="5" borderId="9" xfId="0" applyFont="1" applyFill="1" applyBorder="1" applyAlignment="1">
      <alignment vertical="center"/>
    </xf>
    <xf numFmtId="0" fontId="29" fillId="5" borderId="18" xfId="0" applyFont="1" applyFill="1" applyBorder="1" applyAlignment="1">
      <alignment vertical="center"/>
    </xf>
    <xf numFmtId="0" fontId="29" fillId="5" borderId="60" xfId="0" applyFont="1" applyFill="1" applyBorder="1" applyAlignment="1">
      <alignment vertical="center"/>
    </xf>
    <xf numFmtId="0" fontId="36" fillId="5" borderId="6" xfId="0" applyFont="1" applyFill="1" applyBorder="1" applyAlignment="1">
      <alignment vertical="center" wrapText="1"/>
    </xf>
    <xf numFmtId="0" fontId="29" fillId="3" borderId="6" xfId="0" applyFont="1" applyFill="1" applyBorder="1" applyAlignment="1">
      <alignment vertical="center"/>
    </xf>
    <xf numFmtId="0" fontId="29" fillId="3" borderId="7" xfId="0" applyFont="1" applyFill="1" applyBorder="1" applyAlignment="1">
      <alignment vertical="center"/>
    </xf>
    <xf numFmtId="0" fontId="29" fillId="5" borderId="6" xfId="0" applyFont="1" applyFill="1" applyBorder="1" applyAlignment="1">
      <alignment vertical="center" wrapText="1"/>
    </xf>
    <xf numFmtId="0" fontId="32" fillId="5" borderId="6" xfId="0" applyFont="1" applyFill="1" applyBorder="1" applyAlignment="1">
      <alignment vertical="center"/>
    </xf>
    <xf numFmtId="0" fontId="29" fillId="5" borderId="7" xfId="0" applyFont="1" applyFill="1" applyBorder="1" applyAlignment="1">
      <alignment vertical="center"/>
    </xf>
    <xf numFmtId="0" fontId="29" fillId="5" borderId="61" xfId="0" applyFont="1" applyFill="1" applyBorder="1" applyAlignment="1">
      <alignment vertical="center"/>
    </xf>
    <xf numFmtId="0" fontId="29" fillId="5" borderId="20" xfId="0" applyFont="1" applyFill="1" applyBorder="1" applyAlignment="1">
      <alignment vertical="center" wrapText="1"/>
    </xf>
    <xf numFmtId="0" fontId="29" fillId="5" borderId="59" xfId="0" applyFont="1" applyFill="1" applyBorder="1" applyAlignment="1">
      <alignment vertical="center"/>
    </xf>
    <xf numFmtId="0" fontId="29" fillId="5" borderId="62" xfId="0" applyFont="1" applyFill="1" applyBorder="1" applyAlignment="1">
      <alignment vertical="center"/>
    </xf>
    <xf numFmtId="0" fontId="34" fillId="5" borderId="23" xfId="0" applyFont="1" applyFill="1" applyBorder="1" applyAlignment="1">
      <alignment vertical="center" wrapText="1"/>
    </xf>
    <xf numFmtId="0" fontId="29" fillId="5" borderId="24" xfId="0" applyFont="1" applyFill="1" applyBorder="1" applyAlignment="1">
      <alignment vertical="center"/>
    </xf>
    <xf numFmtId="2" fontId="34" fillId="5" borderId="25" xfId="0" applyNumberFormat="1" applyFont="1" applyFill="1" applyBorder="1" applyAlignment="1">
      <alignment horizontal="center" vertical="center"/>
    </xf>
    <xf numFmtId="0" fontId="29" fillId="0" borderId="0" xfId="0" applyFont="1" applyAlignment="1">
      <alignment vertical="center"/>
    </xf>
    <xf numFmtId="0" fontId="34" fillId="5" borderId="28" xfId="0" applyFont="1" applyFill="1" applyBorder="1" applyAlignment="1">
      <alignment vertical="center" wrapText="1"/>
    </xf>
    <xf numFmtId="0" fontId="32" fillId="5" borderId="29" xfId="0" applyFont="1" applyFill="1" applyBorder="1" applyAlignment="1">
      <alignment vertical="center"/>
    </xf>
    <xf numFmtId="0" fontId="34" fillId="5" borderId="30" xfId="0" applyFont="1" applyFill="1" applyBorder="1" applyAlignment="1">
      <alignment horizontal="center" vertical="center"/>
    </xf>
    <xf numFmtId="0" fontId="36" fillId="3" borderId="26" xfId="0" applyFont="1" applyFill="1" applyBorder="1" applyAlignment="1">
      <alignment vertical="center" wrapText="1"/>
    </xf>
    <xf numFmtId="0" fontId="29" fillId="3" borderId="27" xfId="0" applyFont="1" applyFill="1" applyBorder="1" applyAlignment="1">
      <alignment vertical="center"/>
    </xf>
    <xf numFmtId="0" fontId="29" fillId="3" borderId="20" xfId="0" applyFont="1" applyFill="1" applyBorder="1" applyAlignment="1">
      <alignment vertical="center"/>
    </xf>
    <xf numFmtId="0" fontId="29" fillId="3" borderId="59" xfId="0" applyFont="1" applyFill="1" applyBorder="1" applyAlignment="1">
      <alignment vertical="center"/>
    </xf>
    <xf numFmtId="0" fontId="32" fillId="5" borderId="20" xfId="0" applyFont="1" applyFill="1" applyBorder="1" applyAlignment="1">
      <alignment vertical="center"/>
    </xf>
    <xf numFmtId="0" fontId="29" fillId="5" borderId="69" xfId="0" applyFont="1" applyFill="1" applyBorder="1" applyAlignment="1">
      <alignment vertical="center"/>
    </xf>
    <xf numFmtId="0" fontId="36" fillId="3" borderId="57" xfId="0" applyFont="1" applyFill="1" applyBorder="1" applyAlignment="1">
      <alignment vertical="center" wrapText="1"/>
    </xf>
    <xf numFmtId="0" fontId="36" fillId="3" borderId="28" xfId="0" applyFont="1" applyFill="1" applyBorder="1" applyAlignment="1">
      <alignment vertical="center" wrapText="1"/>
    </xf>
    <xf numFmtId="0" fontId="29" fillId="3" borderId="29" xfId="0" applyFont="1" applyFill="1" applyBorder="1" applyAlignment="1">
      <alignment vertical="center"/>
    </xf>
    <xf numFmtId="0" fontId="29" fillId="3" borderId="32" xfId="0" applyFont="1" applyFill="1" applyBorder="1" applyAlignment="1">
      <alignment vertical="center"/>
    </xf>
    <xf numFmtId="0" fontId="29" fillId="3" borderId="30" xfId="0" applyFont="1" applyFill="1" applyBorder="1" applyAlignment="1">
      <alignment vertical="center"/>
    </xf>
    <xf numFmtId="0" fontId="34" fillId="5" borderId="53" xfId="0" applyFont="1" applyFill="1" applyBorder="1" applyAlignment="1">
      <alignment vertical="center" wrapText="1"/>
    </xf>
    <xf numFmtId="0" fontId="29" fillId="5" borderId="54" xfId="0" applyFont="1" applyFill="1" applyBorder="1" applyAlignment="1">
      <alignment vertical="center"/>
    </xf>
    <xf numFmtId="2" fontId="34" fillId="5" borderId="1" xfId="0" applyNumberFormat="1" applyFont="1" applyFill="1" applyBorder="1" applyAlignment="1">
      <alignment horizontal="center" vertical="center"/>
    </xf>
    <xf numFmtId="0" fontId="34" fillId="5" borderId="53" xfId="0" applyFont="1" applyFill="1" applyBorder="1" applyAlignment="1">
      <alignment horizontal="right" vertical="center"/>
    </xf>
    <xf numFmtId="0" fontId="34" fillId="5" borderId="4" xfId="0" applyFont="1" applyFill="1" applyBorder="1" applyAlignment="1">
      <alignment vertical="center"/>
    </xf>
    <xf numFmtId="0" fontId="34" fillId="5" borderId="55" xfId="0" applyFont="1" applyFill="1" applyBorder="1" applyAlignment="1">
      <alignment vertical="center"/>
    </xf>
    <xf numFmtId="0" fontId="34" fillId="5" borderId="56" xfId="0" applyFont="1" applyFill="1" applyBorder="1" applyAlignment="1">
      <alignment vertical="center"/>
    </xf>
    <xf numFmtId="0" fontId="34" fillId="5" borderId="50" xfId="0" applyFont="1" applyFill="1" applyBorder="1" applyAlignment="1">
      <alignment vertical="center"/>
    </xf>
    <xf numFmtId="0" fontId="34" fillId="5" borderId="46" xfId="0" applyFont="1" applyFill="1" applyBorder="1" applyAlignment="1">
      <alignment vertical="center" wrapText="1"/>
    </xf>
    <xf numFmtId="0" fontId="32" fillId="5" borderId="46" xfId="0" applyFont="1" applyFill="1" applyBorder="1" applyAlignment="1">
      <alignment vertical="center"/>
    </xf>
    <xf numFmtId="0" fontId="34" fillId="5" borderId="48" xfId="0" applyFont="1" applyFill="1" applyBorder="1" applyAlignment="1">
      <alignment horizontal="center" vertical="center"/>
    </xf>
    <xf numFmtId="0" fontId="8" fillId="9" borderId="26" xfId="0" applyFont="1" applyFill="1" applyBorder="1" applyAlignment="1">
      <alignment vertical="center"/>
    </xf>
    <xf numFmtId="0" fontId="8" fillId="9" borderId="28" xfId="0" applyFont="1" applyFill="1" applyBorder="1" applyAlignment="1">
      <alignment vertical="center"/>
    </xf>
    <xf numFmtId="0" fontId="38" fillId="0" borderId="0" xfId="0" applyFont="1"/>
    <xf numFmtId="0" fontId="15" fillId="5" borderId="6" xfId="0" applyFont="1" applyFill="1" applyBorder="1" applyAlignment="1">
      <alignment horizontal="left" vertical="center" wrapText="1"/>
    </xf>
    <xf numFmtId="0" fontId="39" fillId="0" borderId="0" xfId="0" applyFont="1" applyAlignment="1">
      <alignment wrapText="1"/>
    </xf>
    <xf numFmtId="0" fontId="16" fillId="5" borderId="84" xfId="0" applyFont="1" applyFill="1" applyBorder="1" applyAlignment="1">
      <alignment horizontal="justify" vertical="center" wrapText="1"/>
    </xf>
    <xf numFmtId="0" fontId="8" fillId="5" borderId="85" xfId="0" applyFont="1" applyFill="1" applyBorder="1" applyAlignment="1">
      <alignment horizontal="right" vertical="center" wrapText="1"/>
    </xf>
    <xf numFmtId="0" fontId="32" fillId="5" borderId="62" xfId="0" applyFont="1" applyFill="1" applyBorder="1" applyAlignment="1">
      <alignment vertical="center"/>
    </xf>
    <xf numFmtId="0" fontId="34" fillId="0" borderId="0" xfId="0" applyFont="1" applyAlignment="1">
      <alignment vertical="top" wrapText="1"/>
    </xf>
    <xf numFmtId="0" fontId="29" fillId="0" borderId="0" xfId="0" applyFont="1" applyAlignment="1">
      <alignment horizontal="center" vertical="top" wrapText="1"/>
    </xf>
    <xf numFmtId="0" fontId="36" fillId="0" borderId="0" xfId="0" applyFont="1" applyAlignment="1">
      <alignment wrapText="1"/>
    </xf>
    <xf numFmtId="0" fontId="29" fillId="0" borderId="0" xfId="0" applyFont="1" applyAlignment="1">
      <alignment vertical="top"/>
    </xf>
    <xf numFmtId="0" fontId="29" fillId="0" borderId="0" xfId="0" applyFont="1" applyAlignment="1">
      <alignment horizontal="right" vertical="top"/>
    </xf>
    <xf numFmtId="0" fontId="33" fillId="0" borderId="0" xfId="1" applyFont="1" applyFill="1" applyAlignment="1">
      <alignment vertical="center"/>
    </xf>
    <xf numFmtId="0" fontId="40" fillId="0" borderId="0" xfId="0" applyFont="1"/>
    <xf numFmtId="0" fontId="43" fillId="0" borderId="0" xfId="0" applyFont="1"/>
    <xf numFmtId="0" fontId="34" fillId="11" borderId="50" xfId="0" applyFont="1" applyFill="1" applyBorder="1" applyAlignment="1">
      <alignment horizontal="right" vertical="center"/>
    </xf>
    <xf numFmtId="0" fontId="34" fillId="12" borderId="50" xfId="0" applyFont="1" applyFill="1" applyBorder="1" applyAlignment="1">
      <alignment horizontal="right" vertical="center"/>
    </xf>
    <xf numFmtId="0" fontId="16" fillId="5" borderId="92"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5" borderId="93" xfId="0" applyFont="1" applyFill="1" applyBorder="1" applyAlignment="1">
      <alignment horizontal="left" vertical="center" wrapText="1"/>
    </xf>
    <xf numFmtId="0" fontId="13" fillId="0" borderId="0" xfId="0" applyFont="1" applyAlignment="1">
      <alignment horizontal="center" vertical="center" wrapText="1"/>
    </xf>
    <xf numFmtId="0" fontId="36" fillId="0" borderId="0" xfId="0" applyFont="1" applyAlignment="1">
      <alignment horizontal="left" vertical="top" wrapText="1"/>
    </xf>
    <xf numFmtId="0" fontId="31" fillId="11" borderId="6" xfId="0" applyFont="1" applyFill="1" applyBorder="1" applyAlignment="1">
      <alignment vertical="center" wrapText="1"/>
    </xf>
    <xf numFmtId="0" fontId="29" fillId="11" borderId="6"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29" fillId="11" borderId="0" xfId="0" applyFont="1" applyFill="1"/>
    <xf numFmtId="0" fontId="34" fillId="12" borderId="23" xfId="0" applyFont="1" applyFill="1" applyBorder="1" applyAlignment="1">
      <alignment vertical="center" wrapText="1"/>
    </xf>
    <xf numFmtId="0" fontId="32" fillId="12" borderId="24" xfId="0" applyFont="1" applyFill="1" applyBorder="1" applyAlignment="1">
      <alignment horizontal="center" vertical="center" wrapText="1"/>
    </xf>
    <xf numFmtId="0" fontId="32" fillId="12" borderId="31" xfId="0" applyFont="1" applyFill="1" applyBorder="1" applyAlignment="1">
      <alignment horizontal="center" vertical="center" wrapText="1"/>
    </xf>
    <xf numFmtId="0" fontId="32" fillId="12" borderId="25" xfId="0" applyFont="1" applyFill="1" applyBorder="1" applyAlignment="1">
      <alignment horizontal="center" vertical="center" wrapText="1"/>
    </xf>
    <xf numFmtId="0" fontId="34" fillId="12" borderId="5" xfId="0" applyFont="1" applyFill="1" applyBorder="1" applyAlignment="1">
      <alignment horizontal="left" vertical="center" wrapText="1"/>
    </xf>
    <xf numFmtId="0" fontId="34" fillId="12" borderId="4" xfId="0" applyFont="1" applyFill="1" applyBorder="1" applyAlignment="1">
      <alignment horizontal="left" vertical="center" wrapText="1"/>
    </xf>
    <xf numFmtId="0" fontId="34" fillId="12" borderId="1" xfId="0" applyFont="1" applyFill="1" applyBorder="1" applyAlignment="1">
      <alignment horizontal="left" vertical="center" wrapText="1"/>
    </xf>
    <xf numFmtId="0" fontId="34" fillId="11" borderId="5" xfId="0" applyFont="1" applyFill="1" applyBorder="1" applyAlignment="1">
      <alignment horizontal="left" vertical="center" wrapText="1"/>
    </xf>
    <xf numFmtId="0" fontId="34" fillId="11" borderId="4" xfId="0" applyFont="1" applyFill="1" applyBorder="1" applyAlignment="1">
      <alignment horizontal="left" vertical="center" wrapText="1"/>
    </xf>
    <xf numFmtId="0" fontId="47" fillId="4" borderId="0" xfId="0" applyFont="1" applyFill="1" applyAlignment="1">
      <alignment horizontal="center" vertical="center" wrapText="1"/>
    </xf>
    <xf numFmtId="0" fontId="8" fillId="0" borderId="0" xfId="0" applyFont="1" applyAlignment="1">
      <alignment horizontal="left" vertical="top" wrapText="1"/>
    </xf>
    <xf numFmtId="0" fontId="34" fillId="0" borderId="0" xfId="0" applyFont="1" applyAlignment="1">
      <alignment horizontal="center"/>
    </xf>
    <xf numFmtId="0" fontId="8" fillId="5" borderId="6" xfId="0" applyFont="1" applyFill="1" applyBorder="1" applyAlignment="1">
      <alignment horizontal="left" vertical="center" wrapText="1"/>
    </xf>
    <xf numFmtId="0" fontId="8" fillId="5" borderId="6" xfId="0" applyFont="1" applyFill="1" applyBorder="1" applyAlignment="1">
      <alignment horizontal="left" vertical="center"/>
    </xf>
    <xf numFmtId="0" fontId="0" fillId="5" borderId="6" xfId="0" applyFill="1" applyBorder="1" applyAlignment="1">
      <alignment horizontal="left" vertical="center"/>
    </xf>
    <xf numFmtId="0" fontId="10" fillId="5" borderId="14" xfId="0" applyFont="1" applyFill="1" applyBorder="1" applyAlignment="1">
      <alignment vertical="center" wrapText="1"/>
    </xf>
    <xf numFmtId="0" fontId="10" fillId="5" borderId="15" xfId="0" applyFont="1" applyFill="1" applyBorder="1" applyAlignment="1">
      <alignment vertical="center" wrapText="1"/>
    </xf>
    <xf numFmtId="0" fontId="10" fillId="5" borderId="16" xfId="0" applyFont="1" applyFill="1" applyBorder="1" applyAlignment="1">
      <alignment vertical="center" wrapText="1"/>
    </xf>
    <xf numFmtId="0" fontId="12" fillId="0" borderId="0" xfId="0" applyFont="1" applyAlignment="1">
      <alignment horizontal="right" vertical="center" wrapText="1"/>
    </xf>
    <xf numFmtId="0" fontId="9" fillId="0" borderId="0" xfId="0" applyFont="1" applyAlignment="1">
      <alignment horizontal="left" vertical="top"/>
    </xf>
    <xf numFmtId="0" fontId="10" fillId="5" borderId="12" xfId="0" applyFont="1" applyFill="1" applyBorder="1" applyAlignment="1">
      <alignment horizontal="left" vertical="top"/>
    </xf>
    <xf numFmtId="0" fontId="9" fillId="5" borderId="14" xfId="0" applyFont="1" applyFill="1" applyBorder="1" applyAlignment="1">
      <alignment vertical="center" wrapText="1"/>
    </xf>
    <xf numFmtId="0" fontId="9" fillId="5" borderId="15" xfId="0" applyFont="1" applyFill="1" applyBorder="1" applyAlignment="1">
      <alignment vertical="center" wrapText="1"/>
    </xf>
    <xf numFmtId="0" fontId="9" fillId="5" borderId="16" xfId="0" applyFont="1" applyFill="1" applyBorder="1" applyAlignment="1">
      <alignment vertical="center" wrapText="1"/>
    </xf>
    <xf numFmtId="0" fontId="10" fillId="5" borderId="14" xfId="0" applyFont="1" applyFill="1" applyBorder="1" applyAlignment="1">
      <alignment vertical="top" wrapText="1"/>
    </xf>
    <xf numFmtId="0" fontId="10" fillId="5" borderId="15" xfId="0" applyFont="1" applyFill="1" applyBorder="1" applyAlignment="1">
      <alignment vertical="top" wrapText="1"/>
    </xf>
    <xf numFmtId="0" fontId="10" fillId="5" borderId="16" xfId="0" applyFont="1" applyFill="1" applyBorder="1" applyAlignment="1">
      <alignment vertical="top" wrapText="1"/>
    </xf>
    <xf numFmtId="0" fontId="10" fillId="3" borderId="12" xfId="0" applyFont="1" applyFill="1" applyBorder="1" applyAlignment="1">
      <alignment horizontal="left" vertical="top"/>
    </xf>
    <xf numFmtId="0" fontId="10" fillId="3" borderId="12" xfId="0" applyFont="1" applyFill="1" applyBorder="1" applyAlignment="1">
      <alignment horizontal="left" vertical="top" wrapText="1"/>
    </xf>
    <xf numFmtId="0" fontId="9" fillId="5" borderId="12" xfId="0" applyFont="1" applyFill="1" applyBorder="1" applyAlignment="1">
      <alignment horizontal="left" vertical="top"/>
    </xf>
    <xf numFmtId="0" fontId="13" fillId="10" borderId="0" xfId="0" applyFont="1" applyFill="1" applyAlignment="1">
      <alignment horizontal="center" vertical="center" wrapText="1"/>
    </xf>
    <xf numFmtId="0" fontId="45" fillId="5" borderId="31" xfId="0" applyFont="1" applyFill="1" applyBorder="1" applyAlignment="1">
      <alignment horizontal="center" vertical="top" wrapText="1"/>
    </xf>
    <xf numFmtId="0" fontId="13" fillId="5" borderId="33" xfId="0" applyFont="1" applyFill="1" applyBorder="1" applyAlignment="1">
      <alignment horizontal="center" vertical="top" wrapText="1"/>
    </xf>
    <xf numFmtId="0" fontId="13" fillId="5" borderId="86" xfId="0" applyFont="1" applyFill="1" applyBorder="1" applyAlignment="1">
      <alignment horizontal="center" vertical="top" wrapText="1"/>
    </xf>
    <xf numFmtId="3" fontId="8" fillId="5" borderId="7" xfId="0" applyNumberFormat="1" applyFont="1" applyFill="1" applyBorder="1" applyAlignment="1">
      <alignment horizontal="center" vertical="center"/>
    </xf>
    <xf numFmtId="3" fontId="8" fillId="5" borderId="17" xfId="0" applyNumberFormat="1" applyFont="1" applyFill="1" applyBorder="1" applyAlignment="1">
      <alignment horizontal="center" vertical="center"/>
    </xf>
    <xf numFmtId="3" fontId="8" fillId="5" borderId="87" xfId="0" applyNumberFormat="1" applyFont="1" applyFill="1" applyBorder="1" applyAlignment="1">
      <alignment horizontal="center" vertical="center"/>
    </xf>
    <xf numFmtId="3" fontId="8" fillId="3" borderId="7" xfId="0" applyNumberFormat="1" applyFont="1" applyFill="1" applyBorder="1" applyAlignment="1">
      <alignment horizontal="center" vertical="center"/>
    </xf>
    <xf numFmtId="3" fontId="8" fillId="3" borderId="17" xfId="0" applyNumberFormat="1" applyFont="1" applyFill="1" applyBorder="1" applyAlignment="1">
      <alignment horizontal="center" vertical="center"/>
    </xf>
    <xf numFmtId="3" fontId="8" fillId="3" borderId="87" xfId="0" applyNumberFormat="1" applyFont="1" applyFill="1" applyBorder="1" applyAlignment="1">
      <alignment horizontal="center" vertical="center"/>
    </xf>
    <xf numFmtId="0" fontId="41" fillId="3" borderId="7" xfId="0" applyFont="1" applyFill="1" applyBorder="1" applyAlignment="1">
      <alignment horizontal="left" vertical="center" wrapText="1"/>
    </xf>
    <xf numFmtId="0" fontId="41" fillId="3" borderId="17" xfId="0" applyFont="1" applyFill="1" applyBorder="1" applyAlignment="1">
      <alignment horizontal="left" vertical="center" wrapText="1"/>
    </xf>
    <xf numFmtId="0" fontId="41" fillId="3" borderId="8"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31" xfId="0" applyFont="1" applyFill="1" applyBorder="1" applyAlignment="1">
      <alignment horizontal="left" vertical="top" wrapText="1"/>
    </xf>
    <xf numFmtId="0" fontId="13" fillId="5" borderId="33" xfId="0" applyFont="1" applyFill="1" applyBorder="1" applyAlignment="1">
      <alignment horizontal="left" vertical="top" wrapText="1"/>
    </xf>
    <xf numFmtId="0" fontId="13" fillId="5" borderId="34" xfId="0" applyFont="1" applyFill="1" applyBorder="1" applyAlignment="1">
      <alignment horizontal="left" vertical="top" wrapText="1"/>
    </xf>
    <xf numFmtId="0" fontId="8" fillId="5" borderId="7" xfId="0" applyFont="1" applyFill="1" applyBorder="1" applyAlignment="1">
      <alignment horizontal="left" vertical="center" wrapText="1"/>
    </xf>
    <xf numFmtId="0" fontId="8" fillId="5" borderId="17" xfId="0" applyFont="1" applyFill="1" applyBorder="1" applyAlignment="1">
      <alignment horizontal="left" vertical="center" wrapText="1"/>
    </xf>
    <xf numFmtId="0" fontId="8" fillId="5" borderId="8" xfId="0" applyFont="1" applyFill="1" applyBorder="1" applyAlignment="1">
      <alignment horizontal="left" vertical="center" wrapText="1"/>
    </xf>
    <xf numFmtId="3" fontId="8" fillId="9" borderId="7" xfId="0" applyNumberFormat="1" applyFont="1" applyFill="1" applyBorder="1" applyAlignment="1">
      <alignment horizontal="center" vertical="center"/>
    </xf>
    <xf numFmtId="3" fontId="8" fillId="9" borderId="17" xfId="0" applyNumberFormat="1" applyFont="1" applyFill="1" applyBorder="1" applyAlignment="1">
      <alignment horizontal="center" vertical="center"/>
    </xf>
    <xf numFmtId="3" fontId="8" fillId="9" borderId="87" xfId="0" applyNumberFormat="1" applyFont="1" applyFill="1" applyBorder="1" applyAlignment="1">
      <alignment horizontal="center" vertical="center"/>
    </xf>
    <xf numFmtId="3" fontId="8" fillId="9" borderId="32" xfId="0" applyNumberFormat="1" applyFont="1" applyFill="1" applyBorder="1" applyAlignment="1">
      <alignment horizontal="center" vertical="center"/>
    </xf>
    <xf numFmtId="3" fontId="8" fillId="9" borderId="39" xfId="0" applyNumberFormat="1" applyFont="1" applyFill="1" applyBorder="1" applyAlignment="1">
      <alignment horizontal="center" vertical="center"/>
    </xf>
    <xf numFmtId="3" fontId="8" fillId="9" borderId="88" xfId="0" applyNumberFormat="1" applyFont="1" applyFill="1" applyBorder="1" applyAlignment="1">
      <alignment horizontal="center" vertical="center"/>
    </xf>
    <xf numFmtId="4" fontId="8" fillId="5" borderId="72" xfId="0" applyNumberFormat="1" applyFont="1" applyFill="1" applyBorder="1" applyAlignment="1">
      <alignment horizontal="center" vertical="center"/>
    </xf>
    <xf numFmtId="4" fontId="8" fillId="5" borderId="4" xfId="0" applyNumberFormat="1" applyFont="1" applyFill="1" applyBorder="1" applyAlignment="1">
      <alignment horizontal="center" vertical="center"/>
    </xf>
    <xf numFmtId="4" fontId="8" fillId="5" borderId="1" xfId="0" applyNumberFormat="1" applyFont="1" applyFill="1" applyBorder="1" applyAlignment="1">
      <alignment horizontal="center" vertical="center"/>
    </xf>
    <xf numFmtId="0" fontId="41" fillId="6" borderId="7" xfId="0" applyFont="1" applyFill="1" applyBorder="1" applyAlignment="1">
      <alignment horizontal="left" vertical="center" wrapText="1"/>
    </xf>
    <xf numFmtId="0" fontId="41" fillId="6" borderId="17" xfId="0" applyFont="1" applyFill="1" applyBorder="1" applyAlignment="1">
      <alignment horizontal="left" vertical="center" wrapText="1"/>
    </xf>
    <xf numFmtId="0" fontId="41" fillId="6" borderId="8" xfId="0" applyFont="1" applyFill="1" applyBorder="1" applyAlignment="1">
      <alignment horizontal="left" vertical="center" wrapText="1"/>
    </xf>
    <xf numFmtId="0" fontId="13" fillId="0" borderId="35" xfId="0" applyFont="1" applyBorder="1" applyAlignment="1">
      <alignment horizontal="center" vertical="top"/>
    </xf>
    <xf numFmtId="0" fontId="13" fillId="0" borderId="0" xfId="0" applyFont="1" applyAlignment="1">
      <alignment horizontal="center" vertical="top"/>
    </xf>
    <xf numFmtId="0" fontId="13" fillId="0" borderId="40" xfId="0" applyFont="1" applyBorder="1" applyAlignment="1">
      <alignment horizontal="center" vertical="top"/>
    </xf>
    <xf numFmtId="0" fontId="13" fillId="0" borderId="35" xfId="0" applyFont="1" applyBorder="1" applyAlignment="1">
      <alignment horizontal="center" vertical="center"/>
    </xf>
    <xf numFmtId="0" fontId="13" fillId="0" borderId="0" xfId="0" applyFont="1" applyAlignment="1">
      <alignment horizontal="center" vertical="center"/>
    </xf>
    <xf numFmtId="0" fontId="13" fillId="0" borderId="40" xfId="0" applyFont="1" applyBorder="1" applyAlignment="1">
      <alignment horizontal="center" vertical="center"/>
    </xf>
    <xf numFmtId="0" fontId="8" fillId="5" borderId="73" xfId="0" applyFont="1" applyFill="1" applyBorder="1" applyAlignment="1">
      <alignment vertical="center" wrapText="1"/>
    </xf>
    <xf numFmtId="0" fontId="8" fillId="5" borderId="45" xfId="0" applyFont="1" applyFill="1" applyBorder="1" applyAlignment="1">
      <alignment horizontal="left" vertical="center" wrapText="1"/>
    </xf>
    <xf numFmtId="0" fontId="13" fillId="5" borderId="21" xfId="0" applyFont="1" applyFill="1" applyBorder="1" applyAlignment="1">
      <alignment horizontal="left" wrapText="1"/>
    </xf>
    <xf numFmtId="0" fontId="13" fillId="5" borderId="94" xfId="0" applyFont="1" applyFill="1" applyBorder="1" applyAlignment="1">
      <alignment horizontal="left" wrapText="1"/>
    </xf>
    <xf numFmtId="0" fontId="13" fillId="5" borderId="22" xfId="0" applyFont="1" applyFill="1" applyBorder="1" applyAlignment="1">
      <alignment horizontal="left" wrapText="1"/>
    </xf>
    <xf numFmtId="0" fontId="8" fillId="0" borderId="0" xfId="0" applyFont="1" applyAlignment="1">
      <alignment horizontal="left"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16" fillId="3" borderId="11"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8" fillId="0" borderId="0" xfId="0" applyFont="1" applyAlignment="1">
      <alignment horizontal="left" vertical="center" wrapText="1"/>
    </xf>
    <xf numFmtId="0" fontId="10" fillId="5" borderId="5" xfId="0" applyFont="1" applyFill="1" applyBorder="1" applyAlignment="1">
      <alignment horizontal="left" vertical="center"/>
    </xf>
    <xf numFmtId="0" fontId="10" fillId="5" borderId="4" xfId="0" applyFont="1" applyFill="1" applyBorder="1" applyAlignment="1">
      <alignment horizontal="left" vertical="center"/>
    </xf>
    <xf numFmtId="0" fontId="10" fillId="5" borderId="1" xfId="0" applyFont="1" applyFill="1" applyBorder="1" applyAlignment="1">
      <alignment horizontal="left" vertical="center"/>
    </xf>
    <xf numFmtId="0" fontId="16" fillId="5" borderId="77"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4" xfId="0" applyFont="1" applyFill="1" applyBorder="1" applyAlignment="1">
      <alignment horizontal="center" vertical="center" wrapText="1"/>
    </xf>
    <xf numFmtId="0" fontId="16" fillId="5" borderId="5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5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83" xfId="0" applyFont="1" applyFill="1" applyBorder="1" applyAlignment="1">
      <alignment horizontal="center" vertical="center" wrapText="1"/>
    </xf>
    <xf numFmtId="0" fontId="16" fillId="3" borderId="83" xfId="0" applyFont="1" applyFill="1" applyBorder="1" applyAlignment="1">
      <alignment horizontal="center" vertical="center" wrapText="1"/>
    </xf>
    <xf numFmtId="0" fontId="17" fillId="3" borderId="69"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89"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90"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16" fillId="3" borderId="91" xfId="0" applyFont="1" applyFill="1" applyBorder="1" applyAlignment="1">
      <alignment horizontal="center" vertical="center" wrapText="1"/>
    </xf>
    <xf numFmtId="0" fontId="16" fillId="3" borderId="90"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76" xfId="0" applyFont="1" applyFill="1" applyBorder="1" applyAlignment="1">
      <alignment horizontal="center" vertical="center" wrapText="1"/>
    </xf>
    <xf numFmtId="0" fontId="8" fillId="5" borderId="70"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0" borderId="64" xfId="0" applyFont="1" applyBorder="1"/>
    <xf numFmtId="0" fontId="17" fillId="5" borderId="20"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40" xfId="0" applyFont="1" applyFill="1" applyBorder="1" applyAlignment="1">
      <alignment horizontal="left" vertical="center" wrapText="1"/>
    </xf>
    <xf numFmtId="0" fontId="17" fillId="5" borderId="9" xfId="0" applyFont="1" applyFill="1" applyBorder="1" applyAlignment="1">
      <alignment horizontal="left" vertical="center" wrapText="1"/>
    </xf>
    <xf numFmtId="0" fontId="15" fillId="0" borderId="7" xfId="0" applyFont="1" applyBorder="1" applyAlignment="1">
      <alignment horizontal="right" vertical="center"/>
    </xf>
    <xf numFmtId="0" fontId="15" fillId="0" borderId="17" xfId="0" applyFont="1" applyBorder="1" applyAlignment="1">
      <alignment horizontal="right" vertical="center"/>
    </xf>
    <xf numFmtId="0" fontId="15" fillId="0" borderId="8" xfId="0" applyFont="1" applyBorder="1" applyAlignment="1">
      <alignment horizontal="right" vertical="center"/>
    </xf>
    <xf numFmtId="0" fontId="16" fillId="0" borderId="17" xfId="0" applyFont="1" applyBorder="1"/>
    <xf numFmtId="0" fontId="15" fillId="7" borderId="7" xfId="0" applyFont="1" applyFill="1" applyBorder="1" applyAlignment="1">
      <alignment horizontal="left"/>
    </xf>
    <xf numFmtId="0" fontId="15" fillId="7" borderId="17" xfId="0" applyFont="1" applyFill="1" applyBorder="1" applyAlignment="1">
      <alignment horizontal="left"/>
    </xf>
    <xf numFmtId="0" fontId="15" fillId="7" borderId="8" xfId="0" applyFont="1" applyFill="1" applyBorder="1" applyAlignment="1">
      <alignment horizontal="left"/>
    </xf>
    <xf numFmtId="0" fontId="15" fillId="7" borderId="7" xfId="0" applyFont="1" applyFill="1" applyBorder="1" applyAlignment="1">
      <alignment horizontal="center" vertical="top"/>
    </xf>
    <xf numFmtId="0" fontId="15" fillId="7" borderId="8" xfId="0" applyFont="1" applyFill="1" applyBorder="1" applyAlignment="1">
      <alignment horizontal="center" vertical="top"/>
    </xf>
    <xf numFmtId="0" fontId="16" fillId="0" borderId="49" xfId="0" applyFont="1" applyBorder="1"/>
    <xf numFmtId="0" fontId="17" fillId="0" borderId="66" xfId="0" applyFont="1" applyBorder="1"/>
    <xf numFmtId="0" fontId="16" fillId="0" borderId="0" xfId="0" applyFont="1"/>
    <xf numFmtId="0" fontId="16" fillId="8" borderId="7" xfId="0" applyFont="1" applyFill="1" applyBorder="1" applyAlignment="1">
      <alignment horizontal="center"/>
    </xf>
    <xf numFmtId="0" fontId="16" fillId="8" borderId="8" xfId="0" applyFont="1" applyFill="1" applyBorder="1" applyAlignment="1">
      <alignment horizontal="center"/>
    </xf>
    <xf numFmtId="0" fontId="24" fillId="0" borderId="65" xfId="0" applyFont="1" applyBorder="1"/>
    <xf numFmtId="0" fontId="15" fillId="0" borderId="14" xfId="0" applyFont="1" applyBorder="1" applyAlignment="1">
      <alignment horizontal="left" vertical="center"/>
    </xf>
    <xf numFmtId="0" fontId="15" fillId="0" borderId="16" xfId="0" applyFont="1" applyBorder="1" applyAlignment="1">
      <alignment horizontal="left" vertical="center"/>
    </xf>
    <xf numFmtId="0" fontId="16" fillId="8" borderId="14" xfId="0" applyFont="1" applyFill="1" applyBorder="1" applyAlignment="1">
      <alignment horizontal="left" vertical="center"/>
    </xf>
    <xf numFmtId="0" fontId="16" fillId="8" borderId="15" xfId="0" applyFont="1" applyFill="1" applyBorder="1" applyAlignment="1">
      <alignment horizontal="left" vertical="center"/>
    </xf>
    <xf numFmtId="0" fontId="16" fillId="8" borderId="16" xfId="0" applyFont="1" applyFill="1" applyBorder="1" applyAlignment="1">
      <alignment horizontal="left" vertical="center"/>
    </xf>
    <xf numFmtId="0" fontId="17" fillId="0" borderId="0" xfId="0" applyFont="1" applyAlignment="1">
      <alignment horizontal="left" vertical="center" wrapText="1"/>
    </xf>
    <xf numFmtId="0" fontId="16" fillId="0" borderId="7" xfId="0" applyFont="1" applyBorder="1" applyAlignment="1">
      <alignment horizontal="left"/>
    </xf>
    <xf numFmtId="0" fontId="16" fillId="0" borderId="17" xfId="0" applyFont="1" applyBorder="1" applyAlignment="1">
      <alignment horizontal="left"/>
    </xf>
    <xf numFmtId="0" fontId="16" fillId="0" borderId="8" xfId="0" applyFont="1" applyBorder="1" applyAlignment="1">
      <alignment horizontal="left"/>
    </xf>
    <xf numFmtId="0" fontId="15" fillId="0" borderId="7" xfId="0" applyFont="1" applyBorder="1" applyAlignment="1">
      <alignment horizontal="right" wrapText="1"/>
    </xf>
    <xf numFmtId="0" fontId="15" fillId="0" borderId="17" xfId="0" applyFont="1" applyBorder="1" applyAlignment="1">
      <alignment horizontal="right" wrapText="1"/>
    </xf>
    <xf numFmtId="0" fontId="15" fillId="0" borderId="8" xfId="0" applyFont="1" applyBorder="1" applyAlignment="1">
      <alignment horizontal="right" wrapText="1"/>
    </xf>
    <xf numFmtId="0" fontId="15" fillId="0" borderId="17" xfId="0" applyFont="1" applyBorder="1" applyAlignment="1">
      <alignment horizontal="left"/>
    </xf>
    <xf numFmtId="0" fontId="15" fillId="0" borderId="7" xfId="0" applyFont="1" applyBorder="1" applyAlignment="1">
      <alignment horizontal="center"/>
    </xf>
    <xf numFmtId="0" fontId="15" fillId="0" borderId="17" xfId="0" applyFont="1" applyBorder="1" applyAlignment="1">
      <alignment horizontal="center"/>
    </xf>
    <xf numFmtId="0" fontId="15" fillId="0" borderId="8" xfId="0" applyFont="1" applyBorder="1" applyAlignment="1">
      <alignment horizontal="center"/>
    </xf>
    <xf numFmtId="0" fontId="15" fillId="7" borderId="7" xfId="0" applyFont="1" applyFill="1" applyBorder="1" applyAlignment="1">
      <alignment horizontal="left" wrapText="1"/>
    </xf>
    <xf numFmtId="0" fontId="15" fillId="7" borderId="17" xfId="0" applyFont="1" applyFill="1" applyBorder="1" applyAlignment="1">
      <alignment horizontal="left" wrapText="1"/>
    </xf>
    <xf numFmtId="0" fontId="15" fillId="0" borderId="7" xfId="0" applyFont="1" applyBorder="1" applyAlignment="1">
      <alignment horizontal="center" wrapText="1"/>
    </xf>
    <xf numFmtId="0" fontId="15" fillId="0" borderId="17" xfId="0" applyFont="1" applyBorder="1" applyAlignment="1">
      <alignment horizontal="center" wrapText="1"/>
    </xf>
    <xf numFmtId="0" fontId="15" fillId="0" borderId="8" xfId="0" applyFont="1" applyBorder="1" applyAlignment="1">
      <alignment horizontal="center" wrapText="1"/>
    </xf>
    <xf numFmtId="0" fontId="17" fillId="5" borderId="64" xfId="0" applyFont="1" applyFill="1" applyBorder="1" applyAlignment="1">
      <alignment horizontal="left" vertical="center" wrapText="1"/>
    </xf>
    <xf numFmtId="0" fontId="17" fillId="5" borderId="67" xfId="0" applyFont="1" applyFill="1" applyBorder="1" applyAlignment="1">
      <alignment horizontal="left" vertical="center" wrapText="1"/>
    </xf>
    <xf numFmtId="0" fontId="17" fillId="5" borderId="66" xfId="0" applyFont="1" applyFill="1" applyBorder="1" applyAlignment="1">
      <alignment horizontal="left" vertical="center" wrapText="1"/>
    </xf>
    <xf numFmtId="0" fontId="17" fillId="5" borderId="68" xfId="0" applyFont="1" applyFill="1" applyBorder="1" applyAlignment="1">
      <alignment horizontal="left" vertical="center" wrapText="1"/>
    </xf>
  </cellXfs>
  <cellStyles count="3">
    <cellStyle name="Hyperlink" xfId="1" builtinId="8"/>
    <cellStyle name="Hyperlink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theme" Target="theme/theme1.xml"/><Relationship Id="rId10" Type="http://schemas.openxmlformats.org/officeDocument/2006/relationships/worksheet" Target="worksheets/sheet9.xml"/><Relationship Id="rId19" Type="http://schemas.openxmlformats.org/officeDocument/2006/relationships/customXml" Target="../customXml/item1.xml"/><Relationship Id="rId4" Type="http://schemas.openxmlformats.org/officeDocument/2006/relationships/chartsheet" Target="chartsheets/sheet1.xml"/><Relationship Id="rId9" Type="http://schemas.openxmlformats.org/officeDocument/2006/relationships/worksheet" Target="worksheets/sheet8.xml"/><Relationship Id="rId14" Type="http://schemas.openxmlformats.org/officeDocument/2006/relationships/worksheet" Target="worksheets/sheet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Skaičiavimai!$C$3</c:f>
              <c:strCache>
                <c:ptCount val="1"/>
              </c:strCache>
            </c:strRef>
          </c:tx>
          <c:spPr>
            <a:solidFill>
              <a:schemeClr val="accent1"/>
            </a:solidFill>
            <a:ln>
              <a:noFill/>
            </a:ln>
            <a:effectLst/>
          </c:spPr>
          <c:invertIfNegative val="0"/>
          <c:cat>
            <c:multiLvlStrRef>
              <c:f>Skaičiavimai!$A$4:$B$14</c:f>
              <c:multiLvlStrCache>
                <c:ptCount val="11"/>
                <c:lvl>
                  <c:pt idx="0">
                    <c:v>MWh/metus</c:v>
                  </c:pt>
                  <c:pt idx="1">
                    <c:v>MWh/metus</c:v>
                  </c:pt>
                  <c:pt idx="2">
                    <c:v>MWh/metus</c:v>
                  </c:pt>
                  <c:pt idx="3">
                    <c:v>MWh/metus</c:v>
                  </c:pt>
                  <c:pt idx="4">
                    <c:v>MWh/metus</c:v>
                  </c:pt>
                  <c:pt idx="5">
                    <c:v>MWh/metus</c:v>
                  </c:pt>
                  <c:pt idx="6">
                    <c:v>MWh/metus</c:v>
                  </c:pt>
                  <c:pt idx="7">
                    <c:v>MWh/metus</c:v>
                  </c:pt>
                  <c:pt idx="8">
                    <c:v>MWh/metus</c:v>
                  </c:pt>
                  <c:pt idx="9">
                    <c:v>tCO2/metus</c:v>
                  </c:pt>
                  <c:pt idx="10">
                    <c:v>MWh/metus</c:v>
                  </c:pt>
                </c:lvl>
                <c:lvl>
                  <c:pt idx="0">
                    <c:v>Sunaudojamas gamtinių dujų kiekis</c:v>
                  </c:pt>
                  <c:pt idx="1">
                    <c:v>Sunaudojamas skysto kuro (dyzelinas, mazutas, krosnių kuras) kiekis</c:v>
                  </c:pt>
                  <c:pt idx="2">
                    <c:v>Sunaudojamas skysto kuro (benzinas) kiekis</c:v>
                  </c:pt>
                  <c:pt idx="3">
                    <c:v>Sunaudojamas kietas kuras (akmens anglis, kita) kiekis</c:v>
                  </c:pt>
                  <c:pt idx="4">
                    <c:v>Sunaudojamas centralizuotai tiekiamos šilumos kiekis</c:v>
                  </c:pt>
                  <c:pt idx="5">
                    <c:v>Sunaudojamas biokuro kiekis</c:v>
                  </c:pt>
                  <c:pt idx="6">
                    <c:v>Sunaudojamas suskystintų dujų kiekis</c:v>
                  </c:pt>
                  <c:pt idx="7">
                    <c:v>Sunaudojamas elektros energijos kiekis</c:v>
                  </c:pt>
                  <c:pt idx="8">
                    <c:v>Sunaudojamas elektros energijos kiekis iš atsinaujinančių šaltinių</c:v>
                  </c:pt>
                  <c:pt idx="9">
                    <c:v>Įšmetamas CO2 kiekis gamybos/technologiniuose procesuose iki projekto, iš viso</c:v>
                  </c:pt>
                  <c:pt idx="10">
                    <c:v>Suvartojama energija gamybos/technologiniuose procesuose iki projekto, iš viso</c:v>
                  </c:pt>
                </c:lvl>
              </c:multiLvlStrCache>
            </c:multiLvlStrRef>
          </c:cat>
          <c:val>
            <c:numRef>
              <c:f>Skaičiavimai!$C$4:$C$14</c:f>
              <c:numCache>
                <c:formatCode>General</c:formatCode>
                <c:ptCount val="11"/>
                <c:pt idx="0">
                  <c:v>200</c:v>
                </c:pt>
                <c:pt idx="1">
                  <c:v>0</c:v>
                </c:pt>
                <c:pt idx="2">
                  <c:v>0</c:v>
                </c:pt>
                <c:pt idx="3">
                  <c:v>0</c:v>
                </c:pt>
                <c:pt idx="4">
                  <c:v>0</c:v>
                </c:pt>
                <c:pt idx="5">
                  <c:v>0</c:v>
                </c:pt>
                <c:pt idx="6">
                  <c:v>0</c:v>
                </c:pt>
                <c:pt idx="7">
                  <c:v>0</c:v>
                </c:pt>
                <c:pt idx="8">
                  <c:v>0</c:v>
                </c:pt>
                <c:pt idx="9" formatCode="0.00">
                  <c:v>44</c:v>
                </c:pt>
                <c:pt idx="10">
                  <c:v>200</c:v>
                </c:pt>
              </c:numCache>
            </c:numRef>
          </c:val>
          <c:extLst>
            <c:ext xmlns:c16="http://schemas.microsoft.com/office/drawing/2014/chart" uri="{C3380CC4-5D6E-409C-BE32-E72D297353CC}">
              <c16:uniqueId val="{00000000-1EA5-4DF1-B0D2-B6AF6EC07B4D}"/>
            </c:ext>
          </c:extLst>
        </c:ser>
        <c:ser>
          <c:idx val="1"/>
          <c:order val="1"/>
          <c:tx>
            <c:strRef>
              <c:f>Skaičiavimai!$D$3</c:f>
              <c:strCache>
                <c:ptCount val="1"/>
                <c:pt idx="0">
                  <c:v>CO2</c:v>
                </c:pt>
              </c:strCache>
            </c:strRef>
          </c:tx>
          <c:spPr>
            <a:solidFill>
              <a:schemeClr val="accent2"/>
            </a:solidFill>
            <a:ln>
              <a:noFill/>
            </a:ln>
            <a:effectLst/>
          </c:spPr>
          <c:invertIfNegative val="0"/>
          <c:cat>
            <c:multiLvlStrRef>
              <c:f>Skaičiavimai!$A$4:$B$14</c:f>
              <c:multiLvlStrCache>
                <c:ptCount val="11"/>
                <c:lvl>
                  <c:pt idx="0">
                    <c:v>MWh/metus</c:v>
                  </c:pt>
                  <c:pt idx="1">
                    <c:v>MWh/metus</c:v>
                  </c:pt>
                  <c:pt idx="2">
                    <c:v>MWh/metus</c:v>
                  </c:pt>
                  <c:pt idx="3">
                    <c:v>MWh/metus</c:v>
                  </c:pt>
                  <c:pt idx="4">
                    <c:v>MWh/metus</c:v>
                  </c:pt>
                  <c:pt idx="5">
                    <c:v>MWh/metus</c:v>
                  </c:pt>
                  <c:pt idx="6">
                    <c:v>MWh/metus</c:v>
                  </c:pt>
                  <c:pt idx="7">
                    <c:v>MWh/metus</c:v>
                  </c:pt>
                  <c:pt idx="8">
                    <c:v>MWh/metus</c:v>
                  </c:pt>
                  <c:pt idx="9">
                    <c:v>tCO2/metus</c:v>
                  </c:pt>
                  <c:pt idx="10">
                    <c:v>MWh/metus</c:v>
                  </c:pt>
                </c:lvl>
                <c:lvl>
                  <c:pt idx="0">
                    <c:v>Sunaudojamas gamtinių dujų kiekis</c:v>
                  </c:pt>
                  <c:pt idx="1">
                    <c:v>Sunaudojamas skysto kuro (dyzelinas, mazutas, krosnių kuras) kiekis</c:v>
                  </c:pt>
                  <c:pt idx="2">
                    <c:v>Sunaudojamas skysto kuro (benzinas) kiekis</c:v>
                  </c:pt>
                  <c:pt idx="3">
                    <c:v>Sunaudojamas kietas kuras (akmens anglis, kita) kiekis</c:v>
                  </c:pt>
                  <c:pt idx="4">
                    <c:v>Sunaudojamas centralizuotai tiekiamos šilumos kiekis</c:v>
                  </c:pt>
                  <c:pt idx="5">
                    <c:v>Sunaudojamas biokuro kiekis</c:v>
                  </c:pt>
                  <c:pt idx="6">
                    <c:v>Sunaudojamas suskystintų dujų kiekis</c:v>
                  </c:pt>
                  <c:pt idx="7">
                    <c:v>Sunaudojamas elektros energijos kiekis</c:v>
                  </c:pt>
                  <c:pt idx="8">
                    <c:v>Sunaudojamas elektros energijos kiekis iš atsinaujinančių šaltinių</c:v>
                  </c:pt>
                  <c:pt idx="9">
                    <c:v>Įšmetamas CO2 kiekis gamybos/technologiniuose procesuose iki projekto, iš viso</c:v>
                  </c:pt>
                  <c:pt idx="10">
                    <c:v>Suvartojama energija gamybos/technologiniuose procesuose iki projekto, iš viso</c:v>
                  </c:pt>
                </c:lvl>
              </c:multiLvlStrCache>
            </c:multiLvlStrRef>
          </c:cat>
          <c:val>
            <c:numRef>
              <c:f>Skaičiavimai!$D$4:$D$14</c:f>
              <c:numCache>
                <c:formatCode>General</c:formatCode>
                <c:ptCount val="11"/>
                <c:pt idx="0">
                  <c:v>44</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EA5-4DF1-B0D2-B6AF6EC07B4D}"/>
            </c:ext>
          </c:extLst>
        </c:ser>
        <c:dLbls>
          <c:showLegendKey val="0"/>
          <c:showVal val="0"/>
          <c:showCatName val="0"/>
          <c:showSerName val="0"/>
          <c:showPercent val="0"/>
          <c:showBubbleSize val="0"/>
        </c:dLbls>
        <c:gapWidth val="219"/>
        <c:overlap val="-27"/>
        <c:axId val="803638400"/>
        <c:axId val="803620160"/>
      </c:barChart>
      <c:catAx>
        <c:axId val="80363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803620160"/>
        <c:crosses val="autoZero"/>
        <c:auto val="1"/>
        <c:lblAlgn val="ctr"/>
        <c:lblOffset val="100"/>
        <c:noMultiLvlLbl val="0"/>
      </c:catAx>
      <c:valAx>
        <c:axId val="803620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80363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016E4BB-5CDB-4311-9602-603167BA6FCF}">
  <sheetPr codeName="Diagrama18"/>
  <sheetViews>
    <sheetView zoomScale="88"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https://www.esinvesticijos.lt/uploads/documents/docs/2023-12/39710ca99416aeb326f50434010feb6c5d4bf51b986aebf84b3dcda81e9bd2ce.pdf"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3</xdr:col>
      <xdr:colOff>226695</xdr:colOff>
      <xdr:row>16</xdr:row>
      <xdr:rowOff>89535</xdr:rowOff>
    </xdr:from>
    <xdr:to>
      <xdr:col>3</xdr:col>
      <xdr:colOff>407670</xdr:colOff>
      <xdr:row>17</xdr:row>
      <xdr:rowOff>51435</xdr:rowOff>
    </xdr:to>
    <xdr:sp macro="" textlink="">
      <xdr:nvSpPr>
        <xdr:cNvPr id="2" name="Oval 1">
          <a:extLst>
            <a:ext uri="{FF2B5EF4-FFF2-40B4-BE49-F238E27FC236}">
              <a16:creationId xmlns:a16="http://schemas.microsoft.com/office/drawing/2014/main" id="{53DFAD6C-1FB8-4335-AAF2-076E3893E060}"/>
            </a:ext>
            <a:ext uri="{147F2762-F138-4A5C-976F-8EAC2B608ADB}">
              <a16:predDERef xmlns:a16="http://schemas.microsoft.com/office/drawing/2014/main" pred="{A24D5CE8-6DFB-58EE-307D-BD21B195135F}"/>
            </a:ext>
          </a:extLst>
        </xdr:cNvPr>
        <xdr:cNvSpPr/>
      </xdr:nvSpPr>
      <xdr:spPr>
        <a:xfrm>
          <a:off x="6574155" y="4973955"/>
          <a:ext cx="180975" cy="144780"/>
        </a:xfrm>
        <a:prstGeom prst="ellipse">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twoCellAnchor>
    <xdr:from>
      <xdr:col>3</xdr:col>
      <xdr:colOff>142874</xdr:colOff>
      <xdr:row>14</xdr:row>
      <xdr:rowOff>47625</xdr:rowOff>
    </xdr:from>
    <xdr:to>
      <xdr:col>3</xdr:col>
      <xdr:colOff>480059</xdr:colOff>
      <xdr:row>16</xdr:row>
      <xdr:rowOff>9525</xdr:rowOff>
    </xdr:to>
    <xdr:sp macro="" textlink="">
      <xdr:nvSpPr>
        <xdr:cNvPr id="4" name="Trapezoid 3">
          <a:extLst>
            <a:ext uri="{FF2B5EF4-FFF2-40B4-BE49-F238E27FC236}">
              <a16:creationId xmlns:a16="http://schemas.microsoft.com/office/drawing/2014/main" id="{AC05657E-C490-492F-8722-E35A7A64F9EC}"/>
            </a:ext>
            <a:ext uri="{147F2762-F138-4A5C-976F-8EAC2B608ADB}">
              <a16:predDERef xmlns:a16="http://schemas.microsoft.com/office/drawing/2014/main" pred="{53DFAD6C-1FB8-4335-AAF2-076E3893E060}"/>
            </a:ext>
          </a:extLst>
        </xdr:cNvPr>
        <xdr:cNvSpPr/>
      </xdr:nvSpPr>
      <xdr:spPr>
        <a:xfrm rot="10800000">
          <a:off x="6490334" y="4383405"/>
          <a:ext cx="337185" cy="510540"/>
        </a:xfrm>
        <a:prstGeom prst="trapezoid">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80739" cy="6288665"/>
    <xdr:graphicFrame macro="">
      <xdr:nvGraphicFramePr>
        <xdr:cNvPr id="2" name="Diagrama 1">
          <a:extLst>
            <a:ext uri="{FF2B5EF4-FFF2-40B4-BE49-F238E27FC236}">
              <a16:creationId xmlns:a16="http://schemas.microsoft.com/office/drawing/2014/main" id="{FF877359-7565-EBA4-67D5-B54508274E8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6</xdr:col>
      <xdr:colOff>144780</xdr:colOff>
      <xdr:row>6</xdr:row>
      <xdr:rowOff>83820</xdr:rowOff>
    </xdr:from>
    <xdr:to>
      <xdr:col>16</xdr:col>
      <xdr:colOff>257175</xdr:colOff>
      <xdr:row>17</xdr:row>
      <xdr:rowOff>137161</xdr:rowOff>
    </xdr:to>
    <xdr:pic>
      <xdr:nvPicPr>
        <xdr:cNvPr id="5" name="Picture 1">
          <a:extLst>
            <a:ext uri="{FF2B5EF4-FFF2-40B4-BE49-F238E27FC236}">
              <a16:creationId xmlns:a16="http://schemas.microsoft.com/office/drawing/2014/main" id="{08A21E4F-BE30-462E-AE82-BDC58CB684EC}"/>
            </a:ext>
          </a:extLst>
        </xdr:cNvPr>
        <xdr:cNvPicPr>
          <a:picLocks noChangeAspect="1"/>
        </xdr:cNvPicPr>
      </xdr:nvPicPr>
      <xdr:blipFill rotWithShape="1">
        <a:blip xmlns:r="http://schemas.openxmlformats.org/officeDocument/2006/relationships" r:embed="rId1"/>
        <a:srcRect l="25786" t="35506" r="23652" b="45917"/>
        <a:stretch/>
      </xdr:blipFill>
      <xdr:spPr>
        <a:xfrm>
          <a:off x="7393305" y="1226820"/>
          <a:ext cx="6208395" cy="2148841"/>
        </a:xfrm>
        <a:prstGeom prst="rect">
          <a:avLst/>
        </a:prstGeom>
      </xdr:spPr>
    </xdr:pic>
    <xdr:clientData/>
  </xdr:twoCellAnchor>
  <xdr:twoCellAnchor editAs="oneCell">
    <xdr:from>
      <xdr:col>5</xdr:col>
      <xdr:colOff>137160</xdr:colOff>
      <xdr:row>20</xdr:row>
      <xdr:rowOff>45720</xdr:rowOff>
    </xdr:from>
    <xdr:to>
      <xdr:col>28</xdr:col>
      <xdr:colOff>268741</xdr:colOff>
      <xdr:row>25</xdr:row>
      <xdr:rowOff>20837</xdr:rowOff>
    </xdr:to>
    <xdr:pic>
      <xdr:nvPicPr>
        <xdr:cNvPr id="6" name="Paveikslėlis 5">
          <a:extLst>
            <a:ext uri="{FF2B5EF4-FFF2-40B4-BE49-F238E27FC236}">
              <a16:creationId xmlns:a16="http://schemas.microsoft.com/office/drawing/2014/main" id="{7714DE98-BF49-4D13-86E3-C2B8F1908B19}"/>
            </a:ext>
          </a:extLst>
        </xdr:cNvPr>
        <xdr:cNvPicPr>
          <a:picLocks noChangeAspect="1"/>
        </xdr:cNvPicPr>
      </xdr:nvPicPr>
      <xdr:blipFill>
        <a:blip xmlns:r="http://schemas.openxmlformats.org/officeDocument/2006/relationships" r:embed="rId2"/>
        <a:stretch>
          <a:fillRect/>
        </a:stretch>
      </xdr:blipFill>
      <xdr:spPr>
        <a:xfrm>
          <a:off x="6776085" y="5189220"/>
          <a:ext cx="14152381" cy="9276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144780</xdr:colOff>
      <xdr:row>6</xdr:row>
      <xdr:rowOff>83820</xdr:rowOff>
    </xdr:from>
    <xdr:to>
      <xdr:col>16</xdr:col>
      <xdr:colOff>257175</xdr:colOff>
      <xdr:row>15</xdr:row>
      <xdr:rowOff>289561</xdr:rowOff>
    </xdr:to>
    <xdr:pic>
      <xdr:nvPicPr>
        <xdr:cNvPr id="2" name="Picture 1">
          <a:extLst>
            <a:ext uri="{FF2B5EF4-FFF2-40B4-BE49-F238E27FC236}">
              <a16:creationId xmlns:a16="http://schemas.microsoft.com/office/drawing/2014/main" id="{BD72DE45-A701-489E-BA5C-B546A34C33B5}"/>
            </a:ext>
          </a:extLst>
        </xdr:cNvPr>
        <xdr:cNvPicPr>
          <a:picLocks noChangeAspect="1"/>
        </xdr:cNvPicPr>
      </xdr:nvPicPr>
      <xdr:blipFill rotWithShape="1">
        <a:blip xmlns:r="http://schemas.openxmlformats.org/officeDocument/2006/relationships" r:embed="rId1"/>
        <a:srcRect l="25786" t="35506" r="23652" b="45917"/>
        <a:stretch/>
      </xdr:blipFill>
      <xdr:spPr>
        <a:xfrm>
          <a:off x="6972300" y="1181100"/>
          <a:ext cx="6208395" cy="2095501"/>
        </a:xfrm>
        <a:prstGeom prst="rect">
          <a:avLst/>
        </a:prstGeom>
      </xdr:spPr>
    </xdr:pic>
    <xdr:clientData/>
  </xdr:twoCellAnchor>
  <xdr:twoCellAnchor editAs="oneCell">
    <xdr:from>
      <xdr:col>5</xdr:col>
      <xdr:colOff>137160</xdr:colOff>
      <xdr:row>21</xdr:row>
      <xdr:rowOff>45720</xdr:rowOff>
    </xdr:from>
    <xdr:to>
      <xdr:col>28</xdr:col>
      <xdr:colOff>268741</xdr:colOff>
      <xdr:row>23</xdr:row>
      <xdr:rowOff>287537</xdr:rowOff>
    </xdr:to>
    <xdr:pic>
      <xdr:nvPicPr>
        <xdr:cNvPr id="3" name="Paveikslėlis 2">
          <a:extLst>
            <a:ext uri="{FF2B5EF4-FFF2-40B4-BE49-F238E27FC236}">
              <a16:creationId xmlns:a16="http://schemas.microsoft.com/office/drawing/2014/main" id="{80FBAE4B-9E2A-154B-C335-41AAB226BB25}"/>
            </a:ext>
          </a:extLst>
        </xdr:cNvPr>
        <xdr:cNvPicPr>
          <a:picLocks noChangeAspect="1"/>
        </xdr:cNvPicPr>
      </xdr:nvPicPr>
      <xdr:blipFill>
        <a:blip xmlns:r="http://schemas.openxmlformats.org/officeDocument/2006/relationships" r:embed="rId2"/>
        <a:stretch>
          <a:fillRect/>
        </a:stretch>
      </xdr:blipFill>
      <xdr:spPr>
        <a:xfrm>
          <a:off x="6949440" y="5135880"/>
          <a:ext cx="14152381" cy="9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177801</xdr:colOff>
      <xdr:row>18</xdr:row>
      <xdr:rowOff>939801</xdr:rowOff>
    </xdr:from>
    <xdr:to>
      <xdr:col>12</xdr:col>
      <xdr:colOff>223521</xdr:colOff>
      <xdr:row>20</xdr:row>
      <xdr:rowOff>0</xdr:rowOff>
    </xdr:to>
    <xdr:sp macro="" textlink="">
      <xdr:nvSpPr>
        <xdr:cNvPr id="2" name="Stačiakampis 1">
          <a:hlinkClick xmlns:r="http://schemas.openxmlformats.org/officeDocument/2006/relationships" r:id="rId1"/>
          <a:extLst>
            <a:ext uri="{FF2B5EF4-FFF2-40B4-BE49-F238E27FC236}">
              <a16:creationId xmlns:a16="http://schemas.microsoft.com/office/drawing/2014/main" id="{B10C9878-8DAC-48E8-8838-0FE8F4201B24}"/>
            </a:ext>
          </a:extLst>
        </xdr:cNvPr>
        <xdr:cNvSpPr/>
      </xdr:nvSpPr>
      <xdr:spPr>
        <a:xfrm>
          <a:off x="13419668" y="3860801"/>
          <a:ext cx="2484120" cy="17017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lt-LT" sz="1000">
              <a:solidFill>
                <a:schemeClr val="lt1"/>
              </a:solidFill>
              <a:latin typeface="Verdana" panose="020B0604030504040204" pitchFamily="34" charset="0"/>
              <a:ea typeface="Verdana" panose="020B0604030504040204" pitchFamily="34" charset="0"/>
            </a:rPr>
            <a:t>Europos</a:t>
          </a:r>
          <a:r>
            <a:rPr lang="lt-LT" sz="1000" baseline="0">
              <a:solidFill>
                <a:schemeClr val="lt1"/>
              </a:solidFill>
              <a:latin typeface="Verdana" panose="020B0604030504040204" pitchFamily="34" charset="0"/>
              <a:ea typeface="Verdana" panose="020B0604030504040204" pitchFamily="34" charset="0"/>
            </a:rPr>
            <a:t> Komisijos išaiškinimas apie diskonto normos skaičiavimo būdą: </a:t>
          </a:r>
          <a:r>
            <a:rPr lang="lt-LT" sz="1100">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https://www.esinvesticijos.lt/uploads/documents/docs/2023-12/39710ca99416aeb326f50434010feb6c5d4bf51b986aebf84b3dcda81e9bd2ce.pdf</a:t>
          </a:r>
          <a:endParaRPr lang="lt-LT" sz="1100">
            <a:solidFill>
              <a:schemeClr val="bg1"/>
            </a:solidFill>
            <a:effectLst/>
            <a:latin typeface="+mn-lt"/>
            <a:ea typeface="+mn-ea"/>
            <a:cs typeface="+mn-cs"/>
          </a:endParaRPr>
        </a:p>
        <a:p>
          <a:pPr marL="0" indent="0" algn="l"/>
          <a:r>
            <a:rPr lang="lt-LT" sz="1000">
              <a:solidFill>
                <a:schemeClr val="lt1"/>
              </a:solidFill>
              <a:latin typeface="Verdana" panose="020B0604030504040204" pitchFamily="34" charset="0"/>
              <a:ea typeface="Verdana" panose="020B0604030504040204" pitchFamily="34" charset="0"/>
            </a:rPr>
            <a:t>Diskonto skaičiavimui turėtų būti</a:t>
          </a:r>
          <a:r>
            <a:rPr lang="lt-LT" sz="1000" baseline="0">
              <a:solidFill>
                <a:schemeClr val="lt1"/>
              </a:solidFill>
              <a:latin typeface="Verdana" panose="020B0604030504040204" pitchFamily="34" charset="0"/>
              <a:ea typeface="Verdana" panose="020B0604030504040204" pitchFamily="34" charset="0"/>
            </a:rPr>
            <a:t> taikomas </a:t>
          </a:r>
          <a:r>
            <a:rPr lang="lt-LT" sz="1000">
              <a:solidFill>
                <a:schemeClr val="lt1"/>
              </a:solidFill>
              <a:latin typeface="Verdana" panose="020B0604030504040204" pitchFamily="34" charset="0"/>
              <a:ea typeface="Verdana" panose="020B0604030504040204" pitchFamily="34" charset="0"/>
            </a:rPr>
            <a:t>WACC metodas</a:t>
          </a:r>
        </a:p>
        <a:p>
          <a:pPr marL="0" indent="0" algn="l"/>
          <a:endParaRPr lang="lt-LT" sz="1000">
            <a:solidFill>
              <a:schemeClr val="lt1"/>
            </a:solidFill>
            <a:latin typeface="Verdana" panose="020B0604030504040204" pitchFamily="34" charset="0"/>
            <a:ea typeface="Verdana" panose="020B0604030504040204" pitchFamily="34" charset="0"/>
          </a:endParaRPr>
        </a:p>
      </xdr:txBody>
    </xdr:sp>
    <xdr:clientData/>
  </xdr:twoCellAnchor>
  <xdr:twoCellAnchor>
    <xdr:from>
      <xdr:col>6</xdr:col>
      <xdr:colOff>54610</xdr:colOff>
      <xdr:row>18</xdr:row>
      <xdr:rowOff>543772</xdr:rowOff>
    </xdr:from>
    <xdr:to>
      <xdr:col>8</xdr:col>
      <xdr:colOff>173991</xdr:colOff>
      <xdr:row>19</xdr:row>
      <xdr:rowOff>641687</xdr:rowOff>
    </xdr:to>
    <xdr:cxnSp macro="">
      <xdr:nvCxnSpPr>
        <xdr:cNvPr id="3" name="Tiesioji rodyklės jungtis 2">
          <a:extLst>
            <a:ext uri="{FF2B5EF4-FFF2-40B4-BE49-F238E27FC236}">
              <a16:creationId xmlns:a16="http://schemas.microsoft.com/office/drawing/2014/main" id="{89E2C0B1-68F2-4F4F-9278-E6796C2A5D8D}"/>
            </a:ext>
          </a:extLst>
        </xdr:cNvPr>
        <xdr:cNvCxnSpPr>
          <a:stCxn id="2" idx="1"/>
        </xdr:cNvCxnSpPr>
      </xdr:nvCxnSpPr>
      <xdr:spPr>
        <a:xfrm flipH="1" flipV="1">
          <a:off x="13826639" y="6258772"/>
          <a:ext cx="1329617" cy="140900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6</xdr:col>
      <xdr:colOff>13111</xdr:colOff>
      <xdr:row>19</xdr:row>
      <xdr:rowOff>641687</xdr:rowOff>
    </xdr:from>
    <xdr:to>
      <xdr:col>8</xdr:col>
      <xdr:colOff>173991</xdr:colOff>
      <xdr:row>19</xdr:row>
      <xdr:rowOff>821840</xdr:rowOff>
    </xdr:to>
    <xdr:cxnSp macro="">
      <xdr:nvCxnSpPr>
        <xdr:cNvPr id="10" name="Tiesioji rodyklės jungtis 9">
          <a:extLst>
            <a:ext uri="{FF2B5EF4-FFF2-40B4-BE49-F238E27FC236}">
              <a16:creationId xmlns:a16="http://schemas.microsoft.com/office/drawing/2014/main" id="{D3B1D56E-A335-44A7-9D24-6224D1DB3A8D}"/>
            </a:ext>
          </a:extLst>
        </xdr:cNvPr>
        <xdr:cNvCxnSpPr>
          <a:stCxn id="2" idx="1"/>
        </xdr:cNvCxnSpPr>
      </xdr:nvCxnSpPr>
      <xdr:spPr>
        <a:xfrm flipH="1">
          <a:off x="13785140" y="7667775"/>
          <a:ext cx="1371116" cy="18015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866775</xdr:colOff>
      <xdr:row>0</xdr:row>
      <xdr:rowOff>9525</xdr:rowOff>
    </xdr:from>
    <xdr:to>
      <xdr:col>3</xdr:col>
      <xdr:colOff>1152525</xdr:colOff>
      <xdr:row>1</xdr:row>
      <xdr:rowOff>146685</xdr:rowOff>
    </xdr:to>
    <xdr:pic>
      <xdr:nvPicPr>
        <xdr:cNvPr id="2" name="Picture 1">
          <a:extLst>
            <a:ext uri="{FF2B5EF4-FFF2-40B4-BE49-F238E27FC236}">
              <a16:creationId xmlns:a16="http://schemas.microsoft.com/office/drawing/2014/main" id="{4A06F365-AF1C-46C1-82CF-0ED49AE1D258}"/>
            </a:ext>
          </a:extLst>
        </xdr:cNvPr>
        <xdr:cNvPicPr>
          <a:picLocks noChangeAspect="1"/>
        </xdr:cNvPicPr>
      </xdr:nvPicPr>
      <xdr:blipFill>
        <a:blip xmlns:r="http://schemas.openxmlformats.org/officeDocument/2006/relationships" r:embed="rId1"/>
        <a:stretch>
          <a:fillRect/>
        </a:stretch>
      </xdr:blipFill>
      <xdr:spPr>
        <a:xfrm>
          <a:off x="3590925" y="9525"/>
          <a:ext cx="285750" cy="299085"/>
        </a:xfrm>
        <a:prstGeom prst="rect">
          <a:avLst/>
        </a:prstGeom>
      </xdr:spPr>
    </xdr:pic>
    <xdr:clientData/>
  </xdr:twoCellAnchor>
  <xdr:twoCellAnchor editAs="oneCell">
    <xdr:from>
      <xdr:col>1</xdr:col>
      <xdr:colOff>1057275</xdr:colOff>
      <xdr:row>0</xdr:row>
      <xdr:rowOff>47625</xdr:rowOff>
    </xdr:from>
    <xdr:to>
      <xdr:col>2</xdr:col>
      <xdr:colOff>19050</xdr:colOff>
      <xdr:row>1</xdr:row>
      <xdr:rowOff>118110</xdr:rowOff>
    </xdr:to>
    <xdr:pic>
      <xdr:nvPicPr>
        <xdr:cNvPr id="3" name="Picture 2">
          <a:extLst>
            <a:ext uri="{FF2B5EF4-FFF2-40B4-BE49-F238E27FC236}">
              <a16:creationId xmlns:a16="http://schemas.microsoft.com/office/drawing/2014/main" id="{AC991380-B31F-424A-9378-917AE9567A31}"/>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1308735" y="47625"/>
          <a:ext cx="234315" cy="230505"/>
        </a:xfrm>
        <a:prstGeom prst="rect">
          <a:avLst/>
        </a:prstGeom>
      </xdr:spPr>
    </xdr:pic>
    <xdr:clientData/>
  </xdr:twoCellAnchor>
  <xdr:twoCellAnchor>
    <xdr:from>
      <xdr:col>2</xdr:col>
      <xdr:colOff>809625</xdr:colOff>
      <xdr:row>0</xdr:row>
      <xdr:rowOff>171450</xdr:rowOff>
    </xdr:from>
    <xdr:to>
      <xdr:col>2</xdr:col>
      <xdr:colOff>828675</xdr:colOff>
      <xdr:row>1</xdr:row>
      <xdr:rowOff>180975</xdr:rowOff>
    </xdr:to>
    <xdr:cxnSp macro="">
      <xdr:nvCxnSpPr>
        <xdr:cNvPr id="4" name="Straight Connector 3">
          <a:extLst>
            <a:ext uri="{FF2B5EF4-FFF2-40B4-BE49-F238E27FC236}">
              <a16:creationId xmlns:a16="http://schemas.microsoft.com/office/drawing/2014/main" id="{8ED8394A-6033-4892-960E-BBA33E409E90}"/>
            </a:ext>
            <a:ext uri="{147F2762-F138-4A5C-976F-8EAC2B608ADB}">
              <a16:predDERef xmlns:a16="http://schemas.microsoft.com/office/drawing/2014/main" pred="{F8FF1DB8-00FC-900B-E936-82D6F616FF5A}"/>
            </a:ext>
          </a:extLst>
        </xdr:cNvPr>
        <xdr:cNvCxnSpPr>
          <a:cxnSpLocks/>
        </xdr:cNvCxnSpPr>
      </xdr:nvCxnSpPr>
      <xdr:spPr>
        <a:xfrm flipH="1">
          <a:off x="2333625" y="171450"/>
          <a:ext cx="19050" cy="19240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809625</xdr:colOff>
      <xdr:row>2</xdr:row>
      <xdr:rowOff>171450</xdr:rowOff>
    </xdr:from>
    <xdr:to>
      <xdr:col>2</xdr:col>
      <xdr:colOff>828675</xdr:colOff>
      <xdr:row>3</xdr:row>
      <xdr:rowOff>180975</xdr:rowOff>
    </xdr:to>
    <xdr:cxnSp macro="">
      <xdr:nvCxnSpPr>
        <xdr:cNvPr id="5" name="Straight Connector 4">
          <a:extLst>
            <a:ext uri="{FF2B5EF4-FFF2-40B4-BE49-F238E27FC236}">
              <a16:creationId xmlns:a16="http://schemas.microsoft.com/office/drawing/2014/main" id="{FA388213-CCE2-410D-8786-329AA15A1183}"/>
            </a:ext>
            <a:ext uri="{147F2762-F138-4A5C-976F-8EAC2B608ADB}">
              <a16:predDERef xmlns:a16="http://schemas.microsoft.com/office/drawing/2014/main" pred="{EFA649D5-D444-067E-BA59-434A0531194F}"/>
            </a:ext>
          </a:extLst>
        </xdr:cNvPr>
        <xdr:cNvCxnSpPr>
          <a:cxnSpLocks/>
        </xdr:cNvCxnSpPr>
      </xdr:nvCxnSpPr>
      <xdr:spPr>
        <a:xfrm flipH="1">
          <a:off x="2333625" y="537210"/>
          <a:ext cx="19050" cy="19240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847725</xdr:colOff>
      <xdr:row>4</xdr:row>
      <xdr:rowOff>161925</xdr:rowOff>
    </xdr:from>
    <xdr:to>
      <xdr:col>2</xdr:col>
      <xdr:colOff>1219200</xdr:colOff>
      <xdr:row>6</xdr:row>
      <xdr:rowOff>19050</xdr:rowOff>
    </xdr:to>
    <xdr:cxnSp macro="">
      <xdr:nvCxnSpPr>
        <xdr:cNvPr id="6" name="Straight Connector 5">
          <a:extLst>
            <a:ext uri="{FF2B5EF4-FFF2-40B4-BE49-F238E27FC236}">
              <a16:creationId xmlns:a16="http://schemas.microsoft.com/office/drawing/2014/main" id="{AFFABB5D-B79F-40A9-808B-C495B7D6FA59}"/>
            </a:ext>
            <a:ext uri="{147F2762-F138-4A5C-976F-8EAC2B608ADB}">
              <a16:predDERef xmlns:a16="http://schemas.microsoft.com/office/drawing/2014/main" pred="{96E1F863-7AE9-4B76-BEBB-D55019635F83}"/>
            </a:ext>
          </a:extLst>
        </xdr:cNvPr>
        <xdr:cNvCxnSpPr>
          <a:cxnSpLocks/>
        </xdr:cNvCxnSpPr>
      </xdr:nvCxnSpPr>
      <xdr:spPr>
        <a:xfrm>
          <a:off x="2371725" y="893445"/>
          <a:ext cx="371475" cy="22288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952500</xdr:colOff>
      <xdr:row>1</xdr:row>
      <xdr:rowOff>0</xdr:rowOff>
    </xdr:from>
    <xdr:to>
      <xdr:col>3</xdr:col>
      <xdr:colOff>866775</xdr:colOff>
      <xdr:row>2</xdr:row>
      <xdr:rowOff>114300</xdr:rowOff>
    </xdr:to>
    <xdr:cxnSp macro="">
      <xdr:nvCxnSpPr>
        <xdr:cNvPr id="7" name="Straight Connector 6">
          <a:extLst>
            <a:ext uri="{FF2B5EF4-FFF2-40B4-BE49-F238E27FC236}">
              <a16:creationId xmlns:a16="http://schemas.microsoft.com/office/drawing/2014/main" id="{3220CA01-9642-4502-A792-474E11C804DF}"/>
            </a:ext>
            <a:ext uri="{147F2762-F138-4A5C-976F-8EAC2B608ADB}">
              <a16:predDERef xmlns:a16="http://schemas.microsoft.com/office/drawing/2014/main" pred="{AD50A1A1-3221-4522-98F2-334C865936EA}"/>
            </a:ext>
          </a:extLst>
        </xdr:cNvPr>
        <xdr:cNvCxnSpPr>
          <a:cxnSpLocks/>
          <a:stCxn id="2" idx="1"/>
          <a:extLst>
            <a:ext uri="{5F17804C-33F3-41E3-A699-7DCFA2EF7971}">
              <a16:cxnDERefs xmlns:a16="http://schemas.microsoft.com/office/drawing/2014/main" st="{0A02FC19-CBD0-A564-C5DC-66856F7653BF}" end="{00000000-0000-0000-0000-000000000000}"/>
            </a:ext>
          </a:extLst>
        </xdr:cNvCxnSpPr>
      </xdr:nvCxnSpPr>
      <xdr:spPr>
        <a:xfrm flipH="1">
          <a:off x="2438400" y="161925"/>
          <a:ext cx="1152525" cy="2762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733425</xdr:colOff>
      <xdr:row>7</xdr:row>
      <xdr:rowOff>0</xdr:rowOff>
    </xdr:from>
    <xdr:to>
      <xdr:col>2</xdr:col>
      <xdr:colOff>1219200</xdr:colOff>
      <xdr:row>7</xdr:row>
      <xdr:rowOff>161925</xdr:rowOff>
    </xdr:to>
    <xdr:cxnSp macro="">
      <xdr:nvCxnSpPr>
        <xdr:cNvPr id="8" name="Straight Connector 7">
          <a:extLst>
            <a:ext uri="{FF2B5EF4-FFF2-40B4-BE49-F238E27FC236}">
              <a16:creationId xmlns:a16="http://schemas.microsoft.com/office/drawing/2014/main" id="{B5CCF031-7188-41BA-A496-D91450E6EA62}"/>
            </a:ext>
            <a:ext uri="{147F2762-F138-4A5C-976F-8EAC2B608ADB}">
              <a16:predDERef xmlns:a16="http://schemas.microsoft.com/office/drawing/2014/main" pred="{6DBA083A-5F02-4DD7-9F7D-4FE7FF03AFB3}"/>
            </a:ext>
          </a:extLst>
        </xdr:cNvPr>
        <xdr:cNvCxnSpPr>
          <a:cxnSpLocks/>
        </xdr:cNvCxnSpPr>
      </xdr:nvCxnSpPr>
      <xdr:spPr>
        <a:xfrm flipH="1">
          <a:off x="2257425" y="1280160"/>
          <a:ext cx="485775" cy="1619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1173480</xdr:colOff>
      <xdr:row>0</xdr:row>
      <xdr:rowOff>38100</xdr:rowOff>
    </xdr:from>
    <xdr:to>
      <xdr:col>4</xdr:col>
      <xdr:colOff>91440</xdr:colOff>
      <xdr:row>2</xdr:row>
      <xdr:rowOff>30480</xdr:rowOff>
    </xdr:to>
    <xdr:pic>
      <xdr:nvPicPr>
        <xdr:cNvPr id="2" name="Paveikslėlis 1">
          <a:extLst>
            <a:ext uri="{FF2B5EF4-FFF2-40B4-BE49-F238E27FC236}">
              <a16:creationId xmlns:a16="http://schemas.microsoft.com/office/drawing/2014/main" id="{952C8449-4278-8FA1-F2F5-E089AA39D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1900" y="38100"/>
          <a:ext cx="297180" cy="31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1310640</xdr:colOff>
      <xdr:row>1</xdr:row>
      <xdr:rowOff>7620</xdr:rowOff>
    </xdr:from>
    <xdr:to>
      <xdr:col>3</xdr:col>
      <xdr:colOff>1272540</xdr:colOff>
      <xdr:row>3</xdr:row>
      <xdr:rowOff>53340</xdr:rowOff>
    </xdr:to>
    <xdr:pic>
      <xdr:nvPicPr>
        <xdr:cNvPr id="3" name="Paveikslėlis 2">
          <a:extLst>
            <a:ext uri="{FF2B5EF4-FFF2-40B4-BE49-F238E27FC236}">
              <a16:creationId xmlns:a16="http://schemas.microsoft.com/office/drawing/2014/main" id="{C8171504-5F1D-EC15-FA96-B7D3E922F6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9840" y="190500"/>
          <a:ext cx="134112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xdr:colOff>
      <xdr:row>0</xdr:row>
      <xdr:rowOff>15240</xdr:rowOff>
    </xdr:from>
    <xdr:to>
      <xdr:col>2</xdr:col>
      <xdr:colOff>251460</xdr:colOff>
      <xdr:row>1</xdr:row>
      <xdr:rowOff>114300</xdr:rowOff>
    </xdr:to>
    <xdr:pic>
      <xdr:nvPicPr>
        <xdr:cNvPr id="4" name="Paveikslėlis 3">
          <a:extLst>
            <a:ext uri="{FF2B5EF4-FFF2-40B4-BE49-F238E27FC236}">
              <a16:creationId xmlns:a16="http://schemas.microsoft.com/office/drawing/2014/main" id="{45116537-DB9D-3DCC-0D44-DA4138655A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9680" y="15240"/>
          <a:ext cx="22098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845820</xdr:colOff>
      <xdr:row>1</xdr:row>
      <xdr:rowOff>30480</xdr:rowOff>
    </xdr:from>
    <xdr:to>
      <xdr:col>2</xdr:col>
      <xdr:colOff>1005840</xdr:colOff>
      <xdr:row>2</xdr:row>
      <xdr:rowOff>99060</xdr:rowOff>
    </xdr:to>
    <xdr:pic>
      <xdr:nvPicPr>
        <xdr:cNvPr id="5" name="Paveikslėlis 4">
          <a:extLst>
            <a:ext uri="{FF2B5EF4-FFF2-40B4-BE49-F238E27FC236}">
              <a16:creationId xmlns:a16="http://schemas.microsoft.com/office/drawing/2014/main" id="{8909EC94-4AD9-A901-42A9-79CA36830E1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65020" y="213360"/>
          <a:ext cx="16002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853440</xdr:colOff>
      <xdr:row>3</xdr:row>
      <xdr:rowOff>0</xdr:rowOff>
    </xdr:from>
    <xdr:to>
      <xdr:col>2</xdr:col>
      <xdr:colOff>1013460</xdr:colOff>
      <xdr:row>4</xdr:row>
      <xdr:rowOff>68580</xdr:rowOff>
    </xdr:to>
    <xdr:pic>
      <xdr:nvPicPr>
        <xdr:cNvPr id="6" name="Paveikslėlis 5">
          <a:extLst>
            <a:ext uri="{FF2B5EF4-FFF2-40B4-BE49-F238E27FC236}">
              <a16:creationId xmlns:a16="http://schemas.microsoft.com/office/drawing/2014/main" id="{D54897CA-BA8B-DB81-664B-6581B0A4A8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72640" y="548640"/>
          <a:ext cx="16002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784860</xdr:colOff>
      <xdr:row>5</xdr:row>
      <xdr:rowOff>15240</xdr:rowOff>
    </xdr:from>
    <xdr:to>
      <xdr:col>3</xdr:col>
      <xdr:colOff>76200</xdr:colOff>
      <xdr:row>7</xdr:row>
      <xdr:rowOff>38100</xdr:rowOff>
    </xdr:to>
    <xdr:pic>
      <xdr:nvPicPr>
        <xdr:cNvPr id="7" name="Paveikslėlis 6">
          <a:extLst>
            <a:ext uri="{FF2B5EF4-FFF2-40B4-BE49-F238E27FC236}">
              <a16:creationId xmlns:a16="http://schemas.microsoft.com/office/drawing/2014/main" id="{DE572E4F-89FC-124A-F3D5-B4424E7008A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04060" y="929640"/>
          <a:ext cx="67056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769620</xdr:colOff>
      <xdr:row>6</xdr:row>
      <xdr:rowOff>152400</xdr:rowOff>
    </xdr:from>
    <xdr:to>
      <xdr:col>3</xdr:col>
      <xdr:colOff>7620</xdr:colOff>
      <xdr:row>8</xdr:row>
      <xdr:rowOff>91440</xdr:rowOff>
    </xdr:to>
    <xdr:pic>
      <xdr:nvPicPr>
        <xdr:cNvPr id="8" name="Paveikslėlis 7">
          <a:extLst>
            <a:ext uri="{FF2B5EF4-FFF2-40B4-BE49-F238E27FC236}">
              <a16:creationId xmlns:a16="http://schemas.microsoft.com/office/drawing/2014/main" id="{5CDD6877-D91F-D63C-6369-6892CE8D42F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88820" y="1249680"/>
          <a:ext cx="61722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aa.lrv.lt/uploads/aaa/documents/files/NIR_2022%2004%2015%20FINAL.pdf" TargetMode="External"/><Relationship Id="rId2" Type="http://schemas.openxmlformats.org/officeDocument/2006/relationships/hyperlink" Target="https://e-seimas.lrs.lt/portal/legalAct/lt/TAD/15767120a80711e68987e8320e9a5185/asr" TargetMode="External"/><Relationship Id="rId1" Type="http://schemas.openxmlformats.org/officeDocument/2006/relationships/hyperlink" Target="https://www.e-tar.lt/portal/lt/legalAct/TAR.A3AC13936022/asr"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e-seimas.lrs.lt/portal/legalAct/lt/TAD/15767120a80711e68987e8320e9a5185/asr" TargetMode="External"/><Relationship Id="rId7" Type="http://schemas.openxmlformats.org/officeDocument/2006/relationships/comments" Target="../comments1.xml"/><Relationship Id="rId2" Type="http://schemas.openxmlformats.org/officeDocument/2006/relationships/hyperlink" Target="https://aaa.lrv.lt/uploads/aaa/documents/files/NIR_2022%2004%2015%20FINAL.pdf" TargetMode="External"/><Relationship Id="rId1" Type="http://schemas.openxmlformats.org/officeDocument/2006/relationships/hyperlink" Target="https://aaa.lrv.lt/uploads/aaa/documents/files/NIR_2022%2004%2015%20FINAL.pdf"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hyperlink" Target="https://klimatas.old.gamta.lt/cms/index?rubricId=b83233ea-a295-4e27-a50d-be1a6f748ae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seimas.lrs.lt/portal/legalAct/lt/TAD/15767120a80711e68987e8320e9a5185/asr" TargetMode="External"/><Relationship Id="rId7" Type="http://schemas.openxmlformats.org/officeDocument/2006/relationships/comments" Target="../comments2.xml"/><Relationship Id="rId2" Type="http://schemas.openxmlformats.org/officeDocument/2006/relationships/hyperlink" Target="https://aaa.lrv.lt/uploads/aaa/documents/files/NIR_2022%2004%2015%20FINAL.pdf" TargetMode="External"/><Relationship Id="rId1" Type="http://schemas.openxmlformats.org/officeDocument/2006/relationships/hyperlink" Target="https://aaa.lrv.lt/uploads/aaa/documents/files/NIR_2022%2004%2015%20FINAL.pdf"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hyperlink" Target="https://klimatas.old.gamta.lt/cms/index?rubricId=b83233ea-a295-4e27-a50d-be1a6f748ae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B1:N12"/>
  <sheetViews>
    <sheetView tabSelected="1" workbookViewId="0">
      <selection activeCell="B12" sqref="B12:M12"/>
    </sheetView>
  </sheetViews>
  <sheetFormatPr defaultRowHeight="15" x14ac:dyDescent="0.25"/>
  <cols>
    <col min="1" max="1" width="4.7109375" customWidth="1"/>
    <col min="13" max="13" width="15.42578125" customWidth="1"/>
  </cols>
  <sheetData>
    <row r="1" spans="2:14" ht="76.150000000000006" customHeight="1" x14ac:dyDescent="0.25">
      <c r="B1" s="10"/>
      <c r="C1" s="11"/>
      <c r="D1" s="188" t="s">
        <v>215</v>
      </c>
      <c r="E1" s="188"/>
      <c r="F1" s="188"/>
      <c r="G1" s="188"/>
      <c r="H1" s="188"/>
      <c r="I1" s="188"/>
      <c r="J1" s="188"/>
      <c r="K1" s="188"/>
      <c r="L1" s="188"/>
      <c r="M1" s="188"/>
    </row>
    <row r="2" spans="2:14" x14ac:dyDescent="0.25">
      <c r="B2" s="189" t="s">
        <v>0</v>
      </c>
      <c r="C2" s="189"/>
      <c r="D2" s="189"/>
      <c r="E2" s="189"/>
      <c r="F2" s="189"/>
      <c r="G2" s="189"/>
      <c r="H2" s="189"/>
      <c r="I2" s="189"/>
      <c r="J2" s="189"/>
      <c r="K2" s="189"/>
      <c r="L2" s="189"/>
      <c r="M2" s="189"/>
    </row>
    <row r="3" spans="2:14" x14ac:dyDescent="0.25">
      <c r="B3" s="190" t="s">
        <v>250</v>
      </c>
      <c r="C3" s="190"/>
      <c r="D3" s="190"/>
      <c r="E3" s="190"/>
      <c r="F3" s="190"/>
      <c r="G3" s="190"/>
      <c r="H3" s="190"/>
      <c r="I3" s="190"/>
      <c r="J3" s="190"/>
      <c r="K3" s="190"/>
      <c r="L3" s="190"/>
      <c r="M3" s="190"/>
    </row>
    <row r="4" spans="2:14" x14ac:dyDescent="0.25">
      <c r="B4" s="190" t="s">
        <v>1</v>
      </c>
      <c r="C4" s="190"/>
      <c r="D4" s="190"/>
      <c r="E4" s="197"/>
      <c r="F4" s="197"/>
      <c r="G4" s="197"/>
      <c r="H4" s="197"/>
      <c r="I4" s="197"/>
      <c r="J4" s="197"/>
      <c r="K4" s="197"/>
      <c r="L4" s="197"/>
      <c r="M4" s="197"/>
    </row>
    <row r="5" spans="2:14" x14ac:dyDescent="0.25">
      <c r="B5" s="190" t="s">
        <v>2</v>
      </c>
      <c r="C5" s="190"/>
      <c r="D5" s="190"/>
      <c r="E5" s="198"/>
      <c r="F5" s="198"/>
      <c r="G5" s="198"/>
      <c r="H5" s="198"/>
      <c r="I5" s="198"/>
      <c r="J5" s="198"/>
      <c r="K5" s="198"/>
      <c r="L5" s="198"/>
      <c r="M5" s="198"/>
    </row>
    <row r="6" spans="2:14" x14ac:dyDescent="0.25">
      <c r="B6" s="199" t="s">
        <v>0</v>
      </c>
      <c r="C6" s="199"/>
      <c r="D6" s="199"/>
      <c r="E6" s="199"/>
      <c r="F6" s="199"/>
      <c r="G6" s="199"/>
      <c r="H6" s="199"/>
      <c r="I6" s="199"/>
      <c r="J6" s="199"/>
      <c r="K6" s="199"/>
      <c r="L6" s="199"/>
      <c r="M6" s="199"/>
    </row>
    <row r="7" spans="2:14" ht="63.75" customHeight="1" x14ac:dyDescent="0.25">
      <c r="B7" s="191" t="s">
        <v>249</v>
      </c>
      <c r="C7" s="192"/>
      <c r="D7" s="192"/>
      <c r="E7" s="192"/>
      <c r="F7" s="192"/>
      <c r="G7" s="192"/>
      <c r="H7" s="192"/>
      <c r="I7" s="192"/>
      <c r="J7" s="192"/>
      <c r="K7" s="192"/>
      <c r="L7" s="192"/>
      <c r="M7" s="193"/>
    </row>
    <row r="8" spans="2:14" ht="41.25" customHeight="1" x14ac:dyDescent="0.25">
      <c r="B8" s="194" t="s">
        <v>216</v>
      </c>
      <c r="C8" s="195"/>
      <c r="D8" s="195"/>
      <c r="E8" s="195"/>
      <c r="F8" s="195"/>
      <c r="G8" s="195"/>
      <c r="H8" s="195"/>
      <c r="I8" s="195"/>
      <c r="J8" s="195"/>
      <c r="K8" s="195"/>
      <c r="L8" s="195"/>
      <c r="M8" s="196"/>
    </row>
    <row r="9" spans="2:14" ht="51" customHeight="1" x14ac:dyDescent="0.25">
      <c r="B9" s="185" t="s">
        <v>251</v>
      </c>
      <c r="C9" s="186"/>
      <c r="D9" s="186"/>
      <c r="E9" s="186"/>
      <c r="F9" s="186"/>
      <c r="G9" s="186"/>
      <c r="H9" s="186"/>
      <c r="I9" s="186"/>
      <c r="J9" s="186"/>
      <c r="K9" s="186"/>
      <c r="L9" s="186"/>
      <c r="M9" s="187"/>
    </row>
    <row r="10" spans="2:14" ht="52.9" customHeight="1" x14ac:dyDescent="0.25">
      <c r="B10" s="185" t="s">
        <v>214</v>
      </c>
      <c r="C10" s="186"/>
      <c r="D10" s="186"/>
      <c r="E10" s="186"/>
      <c r="F10" s="186"/>
      <c r="G10" s="186"/>
      <c r="H10" s="186"/>
      <c r="I10" s="186"/>
      <c r="J10" s="186"/>
      <c r="K10" s="186"/>
      <c r="L10" s="186"/>
      <c r="M10" s="187"/>
    </row>
    <row r="11" spans="2:14" ht="107.25" customHeight="1" x14ac:dyDescent="0.25">
      <c r="B11" s="182" t="s">
        <v>3</v>
      </c>
      <c r="C11" s="183"/>
      <c r="D11" s="183"/>
      <c r="E11" s="183"/>
      <c r="F11" s="183"/>
      <c r="G11" s="183"/>
      <c r="H11" s="183"/>
      <c r="I11" s="183"/>
      <c r="J11" s="183"/>
      <c r="K11" s="183"/>
      <c r="L11" s="183"/>
      <c r="M11" s="183"/>
      <c r="N11" s="158"/>
    </row>
    <row r="12" spans="2:14" ht="127.5" customHeight="1" x14ac:dyDescent="0.25">
      <c r="B12" s="182" t="s">
        <v>4</v>
      </c>
      <c r="C12" s="184"/>
      <c r="D12" s="184"/>
      <c r="E12" s="184"/>
      <c r="F12" s="184"/>
      <c r="G12" s="184"/>
      <c r="H12" s="184"/>
      <c r="I12" s="184"/>
      <c r="J12" s="184"/>
      <c r="K12" s="184"/>
      <c r="L12" s="184"/>
      <c r="M12" s="184"/>
      <c r="N12" s="157"/>
    </row>
  </sheetData>
  <mergeCells count="14">
    <mergeCell ref="B11:M11"/>
    <mergeCell ref="B12:M12"/>
    <mergeCell ref="B9:M9"/>
    <mergeCell ref="B10:M10"/>
    <mergeCell ref="D1:M1"/>
    <mergeCell ref="B2:M2"/>
    <mergeCell ref="B3:M3"/>
    <mergeCell ref="B7:M7"/>
    <mergeCell ref="B8:M8"/>
    <mergeCell ref="B4:D4"/>
    <mergeCell ref="E4:M4"/>
    <mergeCell ref="B5:D5"/>
    <mergeCell ref="E5:M5"/>
    <mergeCell ref="B6:M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s13"/>
  <dimension ref="A1:I28"/>
  <sheetViews>
    <sheetView workbookViewId="0">
      <selection activeCell="D2" sqref="D2:E2"/>
    </sheetView>
  </sheetViews>
  <sheetFormatPr defaultColWidth="8.85546875" defaultRowHeight="12.75" x14ac:dyDescent="0.2"/>
  <cols>
    <col min="1" max="1" width="6.42578125" style="12" customWidth="1"/>
    <col min="2" max="2" width="32.140625" style="12" customWidth="1"/>
    <col min="3" max="7" width="18.5703125" style="12" customWidth="1"/>
    <col min="8" max="9" width="17.28515625" style="12" customWidth="1"/>
    <col min="10" max="16384" width="8.85546875" style="12"/>
  </cols>
  <sheetData>
    <row r="1" spans="1:9" x14ac:dyDescent="0.2">
      <c r="A1" s="298"/>
      <c r="B1" s="298"/>
      <c r="C1" s="67"/>
      <c r="D1" s="67"/>
      <c r="E1" s="67"/>
      <c r="F1" s="67"/>
      <c r="G1" s="67"/>
      <c r="H1" s="67"/>
      <c r="I1" s="67"/>
    </row>
    <row r="2" spans="1:9" x14ac:dyDescent="0.2">
      <c r="A2" s="66" t="s">
        <v>126</v>
      </c>
      <c r="B2" s="66"/>
      <c r="C2" s="67"/>
      <c r="D2" s="299"/>
      <c r="E2" s="300"/>
      <c r="F2" s="67"/>
      <c r="G2" s="67"/>
      <c r="H2" s="67"/>
      <c r="I2" s="67"/>
    </row>
    <row r="3" spans="1:9" x14ac:dyDescent="0.2">
      <c r="A3" s="301"/>
      <c r="B3" s="301"/>
      <c r="C3" s="67"/>
      <c r="D3" s="68"/>
      <c r="E3" s="68"/>
      <c r="F3" s="67"/>
      <c r="G3" s="67"/>
      <c r="H3" s="67"/>
      <c r="I3" s="67"/>
    </row>
    <row r="4" spans="1:9" x14ac:dyDescent="0.2">
      <c r="A4" s="302" t="s">
        <v>127</v>
      </c>
      <c r="B4" s="303"/>
      <c r="C4" s="304">
        <v>2024</v>
      </c>
      <c r="D4" s="305"/>
      <c r="E4" s="306"/>
      <c r="F4" s="69"/>
      <c r="G4" s="69"/>
      <c r="H4" s="67"/>
      <c r="I4" s="67"/>
    </row>
    <row r="5" spans="1:9" x14ac:dyDescent="0.2">
      <c r="A5" s="296"/>
      <c r="B5" s="296"/>
      <c r="C5" s="67"/>
      <c r="D5" s="67"/>
      <c r="E5" s="67"/>
      <c r="F5" s="67"/>
      <c r="G5" s="67"/>
      <c r="H5" s="67"/>
      <c r="I5" s="67"/>
    </row>
    <row r="6" spans="1:9" x14ac:dyDescent="0.2">
      <c r="A6" s="70" t="s">
        <v>128</v>
      </c>
      <c r="B6" s="70"/>
      <c r="C6" s="71"/>
      <c r="D6" s="71"/>
      <c r="E6" s="71"/>
      <c r="F6" s="71"/>
      <c r="G6" s="71"/>
      <c r="H6" s="71"/>
      <c r="I6" s="71"/>
    </row>
    <row r="7" spans="1:9" x14ac:dyDescent="0.2">
      <c r="A7" s="72" t="s">
        <v>129</v>
      </c>
      <c r="B7" s="72"/>
      <c r="C7" s="67"/>
      <c r="D7" s="67"/>
      <c r="E7" s="67"/>
      <c r="F7" s="67"/>
      <c r="G7" s="67"/>
      <c r="H7" s="67"/>
      <c r="I7" s="67"/>
    </row>
    <row r="8" spans="1:9" x14ac:dyDescent="0.2">
      <c r="A8" s="297"/>
      <c r="B8" s="297"/>
      <c r="C8" s="67"/>
      <c r="D8" s="67"/>
      <c r="E8" s="67"/>
      <c r="F8" s="67"/>
      <c r="G8" s="67"/>
      <c r="H8" s="67"/>
      <c r="I8" s="67"/>
    </row>
    <row r="9" spans="1:9" ht="76.900000000000006" customHeight="1" x14ac:dyDescent="0.2">
      <c r="A9" s="73" t="s">
        <v>5</v>
      </c>
      <c r="B9" s="73" t="s">
        <v>130</v>
      </c>
      <c r="C9" s="73" t="s">
        <v>131</v>
      </c>
      <c r="D9" s="73" t="s">
        <v>132</v>
      </c>
      <c r="E9" s="73" t="s">
        <v>176</v>
      </c>
      <c r="F9" s="73" t="s">
        <v>133</v>
      </c>
      <c r="G9" s="73" t="s">
        <v>134</v>
      </c>
      <c r="H9" s="74" t="s">
        <v>135</v>
      </c>
      <c r="I9" s="74" t="s">
        <v>136</v>
      </c>
    </row>
    <row r="10" spans="1:9" x14ac:dyDescent="0.2">
      <c r="A10" s="75">
        <v>1</v>
      </c>
      <c r="B10" s="76" t="s">
        <v>155</v>
      </c>
      <c r="C10" s="77"/>
      <c r="D10" s="78"/>
      <c r="E10" s="78"/>
      <c r="F10" s="79"/>
      <c r="G10" s="75">
        <f>SUM(D10:F10)</f>
        <v>0</v>
      </c>
      <c r="H10" s="80">
        <f>D10+E10</f>
        <v>0</v>
      </c>
      <c r="I10" s="80">
        <f>F10/2</f>
        <v>0</v>
      </c>
    </row>
    <row r="11" spans="1:9" x14ac:dyDescent="0.2">
      <c r="A11" s="75">
        <v>2</v>
      </c>
      <c r="B11" s="76" t="s">
        <v>156</v>
      </c>
      <c r="C11" s="77"/>
      <c r="D11" s="78"/>
      <c r="E11" s="78"/>
      <c r="F11" s="79"/>
      <c r="G11" s="75">
        <f t="shared" ref="G11:G20" si="0">SUM(D11:F11)</f>
        <v>0</v>
      </c>
      <c r="H11" s="80">
        <f t="shared" ref="H11:H20" si="1">D11+E11</f>
        <v>0</v>
      </c>
      <c r="I11" s="80">
        <f t="shared" ref="I11:I20" si="2">F11/2</f>
        <v>0</v>
      </c>
    </row>
    <row r="12" spans="1:9" x14ac:dyDescent="0.2">
      <c r="A12" s="75">
        <v>3</v>
      </c>
      <c r="B12" s="76" t="s">
        <v>137</v>
      </c>
      <c r="C12" s="78"/>
      <c r="D12" s="78"/>
      <c r="E12" s="78"/>
      <c r="F12" s="78"/>
      <c r="G12" s="75">
        <f t="shared" si="0"/>
        <v>0</v>
      </c>
      <c r="H12" s="80">
        <f t="shared" si="1"/>
        <v>0</v>
      </c>
      <c r="I12" s="80">
        <f t="shared" si="2"/>
        <v>0</v>
      </c>
    </row>
    <row r="13" spans="1:9" x14ac:dyDescent="0.2">
      <c r="A13" s="75">
        <v>4</v>
      </c>
      <c r="B13" s="76" t="s">
        <v>138</v>
      </c>
      <c r="C13" s="78"/>
      <c r="D13" s="78"/>
      <c r="E13" s="78"/>
      <c r="F13" s="78"/>
      <c r="G13" s="75">
        <f t="shared" si="0"/>
        <v>0</v>
      </c>
      <c r="H13" s="80">
        <f t="shared" si="1"/>
        <v>0</v>
      </c>
      <c r="I13" s="80">
        <f t="shared" si="2"/>
        <v>0</v>
      </c>
    </row>
    <row r="14" spans="1:9" x14ac:dyDescent="0.2">
      <c r="A14" s="75">
        <v>5</v>
      </c>
      <c r="B14" s="76" t="s">
        <v>139</v>
      </c>
      <c r="C14" s="78"/>
      <c r="D14" s="78"/>
      <c r="E14" s="78"/>
      <c r="F14" s="78"/>
      <c r="G14" s="75">
        <f t="shared" si="0"/>
        <v>0</v>
      </c>
      <c r="H14" s="80">
        <f t="shared" si="1"/>
        <v>0</v>
      </c>
      <c r="I14" s="80">
        <f t="shared" si="2"/>
        <v>0</v>
      </c>
    </row>
    <row r="15" spans="1:9" x14ac:dyDescent="0.2">
      <c r="A15" s="75">
        <v>6</v>
      </c>
      <c r="B15" s="76" t="s">
        <v>140</v>
      </c>
      <c r="C15" s="78"/>
      <c r="D15" s="78"/>
      <c r="E15" s="78"/>
      <c r="F15" s="78"/>
      <c r="G15" s="75">
        <f t="shared" si="0"/>
        <v>0</v>
      </c>
      <c r="H15" s="80">
        <f t="shared" si="1"/>
        <v>0</v>
      </c>
      <c r="I15" s="80">
        <f t="shared" si="2"/>
        <v>0</v>
      </c>
    </row>
    <row r="16" spans="1:9" x14ac:dyDescent="0.2">
      <c r="A16" s="75">
        <v>7</v>
      </c>
      <c r="B16" s="76" t="s">
        <v>141</v>
      </c>
      <c r="C16" s="78"/>
      <c r="D16" s="78"/>
      <c r="E16" s="78"/>
      <c r="F16" s="78"/>
      <c r="G16" s="75">
        <f t="shared" si="0"/>
        <v>0</v>
      </c>
      <c r="H16" s="80">
        <f t="shared" si="1"/>
        <v>0</v>
      </c>
      <c r="I16" s="80">
        <f t="shared" si="2"/>
        <v>0</v>
      </c>
    </row>
    <row r="17" spans="1:9" x14ac:dyDescent="0.2">
      <c r="A17" s="75">
        <v>8</v>
      </c>
      <c r="B17" s="76" t="s">
        <v>142</v>
      </c>
      <c r="C17" s="78"/>
      <c r="D17" s="78"/>
      <c r="E17" s="78"/>
      <c r="F17" s="78"/>
      <c r="G17" s="75">
        <f t="shared" si="0"/>
        <v>0</v>
      </c>
      <c r="H17" s="80">
        <f t="shared" si="1"/>
        <v>0</v>
      </c>
      <c r="I17" s="80">
        <f t="shared" si="2"/>
        <v>0</v>
      </c>
    </row>
    <row r="18" spans="1:9" x14ac:dyDescent="0.2">
      <c r="A18" s="75">
        <v>9</v>
      </c>
      <c r="B18" s="76" t="s">
        <v>143</v>
      </c>
      <c r="C18" s="78"/>
      <c r="D18" s="78"/>
      <c r="E18" s="78"/>
      <c r="F18" s="78"/>
      <c r="G18" s="75">
        <f t="shared" si="0"/>
        <v>0</v>
      </c>
      <c r="H18" s="80">
        <f t="shared" si="1"/>
        <v>0</v>
      </c>
      <c r="I18" s="80">
        <f t="shared" si="2"/>
        <v>0</v>
      </c>
    </row>
    <row r="19" spans="1:9" x14ac:dyDescent="0.2">
      <c r="A19" s="75">
        <v>10</v>
      </c>
      <c r="B19" s="76" t="s">
        <v>144</v>
      </c>
      <c r="C19" s="78"/>
      <c r="D19" s="78"/>
      <c r="E19" s="78"/>
      <c r="F19" s="78"/>
      <c r="G19" s="75">
        <f t="shared" si="0"/>
        <v>0</v>
      </c>
      <c r="H19" s="80">
        <f t="shared" si="1"/>
        <v>0</v>
      </c>
      <c r="I19" s="80">
        <f t="shared" si="2"/>
        <v>0</v>
      </c>
    </row>
    <row r="20" spans="1:9" x14ac:dyDescent="0.2">
      <c r="A20" s="75">
        <v>11</v>
      </c>
      <c r="B20" s="76" t="s">
        <v>145</v>
      </c>
      <c r="C20" s="78"/>
      <c r="D20" s="78"/>
      <c r="E20" s="78"/>
      <c r="F20" s="78"/>
      <c r="G20" s="75">
        <f t="shared" si="0"/>
        <v>0</v>
      </c>
      <c r="H20" s="80">
        <f t="shared" si="1"/>
        <v>0</v>
      </c>
      <c r="I20" s="80">
        <f t="shared" si="2"/>
        <v>0</v>
      </c>
    </row>
    <row r="21" spans="1:9" x14ac:dyDescent="0.2">
      <c r="A21" s="287" t="s">
        <v>146</v>
      </c>
      <c r="B21" s="288"/>
      <c r="C21" s="288"/>
      <c r="D21" s="288"/>
      <c r="E21" s="289"/>
      <c r="F21" s="81">
        <f>SUM(F10:F20)</f>
        <v>0</v>
      </c>
      <c r="G21" s="81">
        <f>SUM(G10:G20)</f>
        <v>0</v>
      </c>
      <c r="H21" s="82">
        <f>SUM(H10:H20)</f>
        <v>0</v>
      </c>
      <c r="I21" s="82">
        <f>SUM(I10:I20)</f>
        <v>0</v>
      </c>
    </row>
    <row r="22" spans="1:9" x14ac:dyDescent="0.2">
      <c r="A22" s="290"/>
      <c r="B22" s="290"/>
      <c r="C22" s="67"/>
      <c r="D22" s="67"/>
      <c r="E22" s="67"/>
      <c r="F22" s="67"/>
      <c r="G22" s="67"/>
      <c r="H22" s="67"/>
      <c r="I22" s="67"/>
    </row>
    <row r="23" spans="1:9" x14ac:dyDescent="0.2">
      <c r="A23" s="291" t="s">
        <v>147</v>
      </c>
      <c r="B23" s="292"/>
      <c r="C23" s="292"/>
      <c r="D23" s="292"/>
      <c r="E23" s="292"/>
      <c r="F23" s="292"/>
      <c r="G23" s="293"/>
      <c r="H23" s="294" t="str">
        <f>IF((AND(H10&lt;0,ABS(H10)&gt;I10)),"Taip","Ne")</f>
        <v>Ne</v>
      </c>
      <c r="I23" s="295"/>
    </row>
    <row r="24" spans="1:9" x14ac:dyDescent="0.2">
      <c r="A24" s="291" t="s">
        <v>148</v>
      </c>
      <c r="B24" s="292"/>
      <c r="C24" s="292"/>
      <c r="D24" s="292"/>
      <c r="E24" s="292"/>
      <c r="F24" s="292"/>
      <c r="G24" s="293"/>
      <c r="H24" s="294" t="str">
        <f>IF((AND(H21&lt;0,ABS(H21)&gt;I21)),"Taip","Ne")</f>
        <v>Ne</v>
      </c>
      <c r="I24" s="295"/>
    </row>
    <row r="25" spans="1:9" x14ac:dyDescent="0.2">
      <c r="A25" s="282"/>
      <c r="B25" s="282"/>
      <c r="C25" s="67"/>
      <c r="D25" s="67"/>
      <c r="E25" s="67"/>
      <c r="F25" s="67"/>
      <c r="G25" s="67"/>
      <c r="H25" s="67"/>
      <c r="I25" s="67"/>
    </row>
    <row r="26" spans="1:9" x14ac:dyDescent="0.2">
      <c r="A26" s="283" t="s">
        <v>149</v>
      </c>
      <c r="B26" s="283"/>
      <c r="C26" s="283"/>
      <c r="D26" s="283"/>
      <c r="E26" s="283"/>
      <c r="F26" s="283"/>
      <c r="G26" s="283"/>
      <c r="H26" s="283"/>
      <c r="I26" s="283"/>
    </row>
    <row r="27" spans="1:9" ht="30.6" customHeight="1" x14ac:dyDescent="0.2">
      <c r="A27" s="284" t="s">
        <v>150</v>
      </c>
      <c r="B27" s="284"/>
      <c r="C27" s="284"/>
      <c r="D27" s="284"/>
      <c r="E27" s="284"/>
      <c r="F27" s="284"/>
      <c r="G27" s="284"/>
      <c r="H27" s="284"/>
      <c r="I27" s="285"/>
    </row>
    <row r="28" spans="1:9" ht="30.6" customHeight="1" x14ac:dyDescent="0.2">
      <c r="A28" s="286" t="s">
        <v>151</v>
      </c>
      <c r="B28" s="286"/>
      <c r="C28" s="286"/>
      <c r="D28" s="286"/>
      <c r="E28" s="286"/>
      <c r="F28" s="286"/>
      <c r="G28" s="286"/>
      <c r="H28" s="286"/>
      <c r="I28" s="286"/>
    </row>
  </sheetData>
  <mergeCells count="17">
    <mergeCell ref="A5:B5"/>
    <mergeCell ref="A8:B8"/>
    <mergeCell ref="A1:B1"/>
    <mergeCell ref="D2:E2"/>
    <mergeCell ref="A3:B3"/>
    <mergeCell ref="A4:B4"/>
    <mergeCell ref="C4:E4"/>
    <mergeCell ref="A25:B25"/>
    <mergeCell ref="A26:I26"/>
    <mergeCell ref="A27:I27"/>
    <mergeCell ref="A28:I28"/>
    <mergeCell ref="A21:E21"/>
    <mergeCell ref="A22:B22"/>
    <mergeCell ref="A23:G23"/>
    <mergeCell ref="H23:I23"/>
    <mergeCell ref="A24:G24"/>
    <mergeCell ref="H24:I24"/>
  </mergeCells>
  <phoneticPr fontId="2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s14"/>
  <dimension ref="B2:B34"/>
  <sheetViews>
    <sheetView workbookViewId="0">
      <selection activeCell="B18" sqref="B18"/>
    </sheetView>
  </sheetViews>
  <sheetFormatPr defaultColWidth="8.85546875" defaultRowHeight="12.75" x14ac:dyDescent="0.2"/>
  <cols>
    <col min="1" max="1" width="4" style="12" customWidth="1"/>
    <col min="2" max="2" width="163.5703125" style="12" customWidth="1"/>
    <col min="3" max="16384" width="8.85546875" style="12"/>
  </cols>
  <sheetData>
    <row r="2" spans="2:2" x14ac:dyDescent="0.2">
      <c r="B2" s="54" t="s">
        <v>152</v>
      </c>
    </row>
    <row r="3" spans="2:2" x14ac:dyDescent="0.2">
      <c r="B3" s="54"/>
    </row>
    <row r="4" spans="2:2" x14ac:dyDescent="0.2">
      <c r="B4" s="58" t="s">
        <v>99</v>
      </c>
    </row>
    <row r="5" spans="2:2" x14ac:dyDescent="0.2">
      <c r="B5" s="58" t="s">
        <v>105</v>
      </c>
    </row>
    <row r="6" spans="2:2" x14ac:dyDescent="0.2">
      <c r="B6" s="59"/>
    </row>
    <row r="7" spans="2:2" x14ac:dyDescent="0.2">
      <c r="B7" s="55" t="s">
        <v>106</v>
      </c>
    </row>
    <row r="8" spans="2:2" ht="38.25" x14ac:dyDescent="0.2">
      <c r="B8" s="60" t="s">
        <v>107</v>
      </c>
    </row>
    <row r="9" spans="2:2" x14ac:dyDescent="0.2">
      <c r="B9" s="58" t="s">
        <v>105</v>
      </c>
    </row>
    <row r="10" spans="2:2" x14ac:dyDescent="0.2">
      <c r="B10" s="58"/>
    </row>
    <row r="11" spans="2:2" x14ac:dyDescent="0.2">
      <c r="B11" s="55" t="s">
        <v>108</v>
      </c>
    </row>
    <row r="12" spans="2:2" ht="25.5" x14ac:dyDescent="0.2">
      <c r="B12" s="60" t="s">
        <v>109</v>
      </c>
    </row>
    <row r="13" spans="2:2" x14ac:dyDescent="0.2">
      <c r="B13" s="58" t="s">
        <v>105</v>
      </c>
    </row>
    <row r="14" spans="2:2" x14ac:dyDescent="0.2">
      <c r="B14" s="58"/>
    </row>
    <row r="15" spans="2:2" x14ac:dyDescent="0.2">
      <c r="B15" s="55" t="s">
        <v>153</v>
      </c>
    </row>
    <row r="16" spans="2:2" ht="38.25" x14ac:dyDescent="0.2">
      <c r="B16" s="56" t="s">
        <v>111</v>
      </c>
    </row>
    <row r="17" spans="2:2" ht="63.75" x14ac:dyDescent="0.2">
      <c r="B17" s="56" t="s">
        <v>175</v>
      </c>
    </row>
    <row r="18" spans="2:2" ht="25.5" x14ac:dyDescent="0.2">
      <c r="B18" s="56" t="s">
        <v>112</v>
      </c>
    </row>
    <row r="19" spans="2:2" x14ac:dyDescent="0.2">
      <c r="B19" s="56" t="s">
        <v>113</v>
      </c>
    </row>
    <row r="20" spans="2:2" x14ac:dyDescent="0.2">
      <c r="B20" s="60" t="s">
        <v>114</v>
      </c>
    </row>
    <row r="21" spans="2:2" x14ac:dyDescent="0.2">
      <c r="B21" s="58" t="s">
        <v>105</v>
      </c>
    </row>
    <row r="22" spans="2:2" x14ac:dyDescent="0.2">
      <c r="B22" s="58"/>
    </row>
    <row r="23" spans="2:2" ht="25.5" x14ac:dyDescent="0.2">
      <c r="B23" s="58" t="s">
        <v>213</v>
      </c>
    </row>
    <row r="24" spans="2:2" x14ac:dyDescent="0.2">
      <c r="B24" s="58" t="s">
        <v>105</v>
      </c>
    </row>
    <row r="25" spans="2:2" x14ac:dyDescent="0.2">
      <c r="B25" s="58"/>
    </row>
    <row r="26" spans="2:2" x14ac:dyDescent="0.2">
      <c r="B26" s="55" t="s">
        <v>115</v>
      </c>
    </row>
    <row r="27" spans="2:2" ht="38.25" x14ac:dyDescent="0.2">
      <c r="B27" s="60" t="s">
        <v>116</v>
      </c>
    </row>
    <row r="28" spans="2:2" x14ac:dyDescent="0.2">
      <c r="B28" s="58" t="s">
        <v>105</v>
      </c>
    </row>
    <row r="29" spans="2:2" x14ac:dyDescent="0.2">
      <c r="B29" s="58"/>
    </row>
    <row r="30" spans="2:2" x14ac:dyDescent="0.2">
      <c r="B30" s="54" t="s">
        <v>117</v>
      </c>
    </row>
    <row r="31" spans="2:2" x14ac:dyDescent="0.2">
      <c r="B31" s="58" t="s">
        <v>105</v>
      </c>
    </row>
    <row r="32" spans="2:2" x14ac:dyDescent="0.2">
      <c r="B32" s="83"/>
    </row>
    <row r="33" spans="2:2" ht="38.25" x14ac:dyDescent="0.2">
      <c r="B33" s="61" t="s">
        <v>154</v>
      </c>
    </row>
    <row r="34" spans="2:2" x14ac:dyDescent="0.2">
      <c r="B34" s="62" t="s">
        <v>177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apas15"/>
  <dimension ref="C1:E9"/>
  <sheetViews>
    <sheetView workbookViewId="0"/>
  </sheetViews>
  <sheetFormatPr defaultColWidth="8.85546875" defaultRowHeight="12.75" x14ac:dyDescent="0.2"/>
  <cols>
    <col min="1" max="2" width="8.85546875" style="12"/>
    <col min="3" max="5" width="20.140625" style="12" customWidth="1"/>
    <col min="6" max="16384" width="8.85546875" style="12"/>
  </cols>
  <sheetData>
    <row r="1" spans="3:5" x14ac:dyDescent="0.2">
      <c r="C1" s="84" t="s">
        <v>120</v>
      </c>
      <c r="D1" s="85"/>
      <c r="E1" s="84" t="s">
        <v>121</v>
      </c>
    </row>
    <row r="2" spans="3:5" x14ac:dyDescent="0.2">
      <c r="C2" s="86">
        <v>1</v>
      </c>
      <c r="D2" s="85"/>
      <c r="E2" s="85"/>
    </row>
    <row r="3" spans="3:5" x14ac:dyDescent="0.2">
      <c r="C3" s="84" t="s">
        <v>122</v>
      </c>
      <c r="D3" s="85"/>
      <c r="E3" s="85"/>
    </row>
    <row r="4" spans="3:5" x14ac:dyDescent="0.2">
      <c r="C4" s="86">
        <v>1</v>
      </c>
      <c r="D4" s="85"/>
      <c r="E4" s="85"/>
    </row>
    <row r="5" spans="3:5" x14ac:dyDescent="0.2">
      <c r="C5" s="84" t="s">
        <v>123</v>
      </c>
      <c r="D5" s="85"/>
      <c r="E5" s="85"/>
    </row>
    <row r="6" spans="3:5" x14ac:dyDescent="0.2">
      <c r="C6" s="86">
        <v>1</v>
      </c>
      <c r="D6" s="85"/>
      <c r="E6" s="85"/>
    </row>
    <row r="7" spans="3:5" x14ac:dyDescent="0.2">
      <c r="C7" s="85"/>
      <c r="D7" s="84" t="s">
        <v>124</v>
      </c>
      <c r="E7" s="85"/>
    </row>
    <row r="8" spans="3:5" x14ac:dyDescent="0.2">
      <c r="C8" s="86">
        <v>1</v>
      </c>
      <c r="D8" s="85"/>
      <c r="E8" s="85"/>
    </row>
    <row r="9" spans="3:5" x14ac:dyDescent="0.2">
      <c r="C9" s="84" t="s">
        <v>125</v>
      </c>
      <c r="D9" s="85"/>
      <c r="E9" s="85"/>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apas16"/>
  <dimension ref="A1:I53"/>
  <sheetViews>
    <sheetView topLeftCell="A14" workbookViewId="0">
      <selection activeCell="D2" sqref="D2:E2"/>
    </sheetView>
  </sheetViews>
  <sheetFormatPr defaultColWidth="8.85546875" defaultRowHeight="12.75" x14ac:dyDescent="0.2"/>
  <cols>
    <col min="1" max="1" width="6.28515625" style="12" customWidth="1"/>
    <col min="2" max="2" width="30.42578125" style="12" customWidth="1"/>
    <col min="3" max="9" width="18.5703125" style="12" customWidth="1"/>
    <col min="10" max="16384" width="8.85546875" style="12"/>
  </cols>
  <sheetData>
    <row r="1" spans="1:9" x14ac:dyDescent="0.2">
      <c r="A1" s="298"/>
      <c r="B1" s="298"/>
      <c r="C1" s="67"/>
      <c r="D1" s="67"/>
      <c r="E1" s="67"/>
      <c r="F1" s="67"/>
      <c r="G1" s="67"/>
      <c r="H1" s="67"/>
      <c r="I1" s="67"/>
    </row>
    <row r="2" spans="1:9" x14ac:dyDescent="0.2">
      <c r="A2" s="66" t="s">
        <v>126</v>
      </c>
      <c r="B2" s="66"/>
      <c r="C2" s="67"/>
      <c r="D2" s="299"/>
      <c r="E2" s="300"/>
      <c r="F2" s="67"/>
      <c r="G2" s="67"/>
      <c r="H2" s="67"/>
      <c r="I2" s="67"/>
    </row>
    <row r="3" spans="1:9" x14ac:dyDescent="0.2">
      <c r="A3" s="301"/>
      <c r="B3" s="301"/>
      <c r="C3" s="67"/>
      <c r="D3" s="68"/>
      <c r="E3" s="68"/>
      <c r="F3" s="67"/>
      <c r="G3" s="67"/>
      <c r="H3" s="67"/>
      <c r="I3" s="67"/>
    </row>
    <row r="4" spans="1:9" x14ac:dyDescent="0.2">
      <c r="A4" s="302" t="s">
        <v>127</v>
      </c>
      <c r="B4" s="303"/>
      <c r="C4" s="304">
        <v>2024</v>
      </c>
      <c r="D4" s="305"/>
      <c r="E4" s="306"/>
      <c r="F4" s="69"/>
      <c r="G4" s="69"/>
      <c r="H4" s="67"/>
      <c r="I4" s="67"/>
    </row>
    <row r="5" spans="1:9" x14ac:dyDescent="0.2">
      <c r="A5" s="296"/>
      <c r="B5" s="296"/>
      <c r="C5" s="67"/>
      <c r="D5" s="67"/>
      <c r="E5" s="67"/>
      <c r="F5" s="67"/>
      <c r="G5" s="67"/>
      <c r="H5" s="67"/>
      <c r="I5" s="67"/>
    </row>
    <row r="6" spans="1:9" x14ac:dyDescent="0.2">
      <c r="A6" s="70" t="s">
        <v>128</v>
      </c>
      <c r="B6" s="70"/>
      <c r="C6" s="71"/>
      <c r="D6" s="71"/>
      <c r="E6" s="71"/>
      <c r="F6" s="71"/>
      <c r="G6" s="71"/>
      <c r="H6" s="71"/>
      <c r="I6" s="71"/>
    </row>
    <row r="7" spans="1:9" x14ac:dyDescent="0.2">
      <c r="A7" s="72" t="s">
        <v>129</v>
      </c>
      <c r="B7" s="72"/>
      <c r="C7" s="67"/>
      <c r="D7" s="67"/>
      <c r="E7" s="67"/>
      <c r="F7" s="67"/>
      <c r="G7" s="67"/>
      <c r="H7" s="67"/>
      <c r="I7" s="67"/>
    </row>
    <row r="8" spans="1:9" x14ac:dyDescent="0.2">
      <c r="A8" s="297"/>
      <c r="B8" s="297"/>
      <c r="C8" s="67"/>
      <c r="D8" s="67"/>
      <c r="E8" s="67"/>
      <c r="F8" s="67"/>
      <c r="G8" s="67"/>
      <c r="H8" s="67"/>
      <c r="I8" s="67"/>
    </row>
    <row r="9" spans="1:9" ht="76.150000000000006" customHeight="1" x14ac:dyDescent="0.2">
      <c r="A9" s="87" t="s">
        <v>5</v>
      </c>
      <c r="B9" s="87" t="s">
        <v>130</v>
      </c>
      <c r="C9" s="87" t="s">
        <v>131</v>
      </c>
      <c r="D9" s="87" t="s">
        <v>132</v>
      </c>
      <c r="E9" s="73" t="s">
        <v>178</v>
      </c>
      <c r="F9" s="87" t="s">
        <v>133</v>
      </c>
      <c r="G9" s="87" t="s">
        <v>134</v>
      </c>
      <c r="H9" s="88" t="s">
        <v>135</v>
      </c>
      <c r="I9" s="88" t="s">
        <v>136</v>
      </c>
    </row>
    <row r="10" spans="1:9" x14ac:dyDescent="0.2">
      <c r="A10" s="75">
        <v>1</v>
      </c>
      <c r="B10" s="76" t="s">
        <v>155</v>
      </c>
      <c r="C10" s="78"/>
      <c r="D10" s="78"/>
      <c r="E10" s="78"/>
      <c r="F10" s="78"/>
      <c r="G10" s="75">
        <f>SUM(D10:F10)</f>
        <v>0</v>
      </c>
      <c r="H10" s="80">
        <f>D10+E10</f>
        <v>0</v>
      </c>
      <c r="I10" s="80">
        <f>F10/2</f>
        <v>0</v>
      </c>
    </row>
    <row r="11" spans="1:9" x14ac:dyDescent="0.2">
      <c r="A11" s="75">
        <v>2</v>
      </c>
      <c r="B11" s="76" t="s">
        <v>156</v>
      </c>
      <c r="C11" s="78"/>
      <c r="D11" s="78"/>
      <c r="E11" s="78"/>
      <c r="F11" s="78"/>
      <c r="G11" s="75">
        <f t="shared" ref="G11:G20" si="0">SUM(D11:F11)</f>
        <v>0</v>
      </c>
      <c r="H11" s="80">
        <f t="shared" ref="H11:H20" si="1">D11+E11</f>
        <v>0</v>
      </c>
      <c r="I11" s="80">
        <f t="shared" ref="I11:I20" si="2">F11/2</f>
        <v>0</v>
      </c>
    </row>
    <row r="12" spans="1:9" x14ac:dyDescent="0.2">
      <c r="A12" s="75">
        <v>3</v>
      </c>
      <c r="B12" s="76" t="s">
        <v>137</v>
      </c>
      <c r="C12" s="78"/>
      <c r="D12" s="78"/>
      <c r="E12" s="78"/>
      <c r="F12" s="78"/>
      <c r="G12" s="75">
        <f t="shared" si="0"/>
        <v>0</v>
      </c>
      <c r="H12" s="80">
        <f t="shared" si="1"/>
        <v>0</v>
      </c>
      <c r="I12" s="80">
        <f t="shared" si="2"/>
        <v>0</v>
      </c>
    </row>
    <row r="13" spans="1:9" x14ac:dyDescent="0.2">
      <c r="A13" s="75">
        <v>4</v>
      </c>
      <c r="B13" s="76" t="s">
        <v>138</v>
      </c>
      <c r="C13" s="78"/>
      <c r="D13" s="78"/>
      <c r="E13" s="78"/>
      <c r="F13" s="78"/>
      <c r="G13" s="75">
        <f t="shared" si="0"/>
        <v>0</v>
      </c>
      <c r="H13" s="80">
        <f t="shared" si="1"/>
        <v>0</v>
      </c>
      <c r="I13" s="80">
        <f t="shared" si="2"/>
        <v>0</v>
      </c>
    </row>
    <row r="14" spans="1:9" x14ac:dyDescent="0.2">
      <c r="A14" s="75">
        <v>5</v>
      </c>
      <c r="B14" s="76" t="s">
        <v>139</v>
      </c>
      <c r="C14" s="78"/>
      <c r="D14" s="78"/>
      <c r="E14" s="78"/>
      <c r="F14" s="78"/>
      <c r="G14" s="75">
        <f t="shared" si="0"/>
        <v>0</v>
      </c>
      <c r="H14" s="80">
        <f t="shared" si="1"/>
        <v>0</v>
      </c>
      <c r="I14" s="80">
        <f t="shared" si="2"/>
        <v>0</v>
      </c>
    </row>
    <row r="15" spans="1:9" x14ac:dyDescent="0.2">
      <c r="A15" s="75">
        <v>6</v>
      </c>
      <c r="B15" s="76" t="s">
        <v>140</v>
      </c>
      <c r="C15" s="78"/>
      <c r="D15" s="78"/>
      <c r="E15" s="78"/>
      <c r="F15" s="78"/>
      <c r="G15" s="75">
        <f t="shared" si="0"/>
        <v>0</v>
      </c>
      <c r="H15" s="80">
        <f t="shared" si="1"/>
        <v>0</v>
      </c>
      <c r="I15" s="80">
        <f t="shared" si="2"/>
        <v>0</v>
      </c>
    </row>
    <row r="16" spans="1:9" x14ac:dyDescent="0.2">
      <c r="A16" s="75">
        <v>7</v>
      </c>
      <c r="B16" s="76" t="s">
        <v>141</v>
      </c>
      <c r="C16" s="78"/>
      <c r="D16" s="78"/>
      <c r="E16" s="78"/>
      <c r="F16" s="78"/>
      <c r="G16" s="75">
        <f t="shared" si="0"/>
        <v>0</v>
      </c>
      <c r="H16" s="80">
        <f t="shared" si="1"/>
        <v>0</v>
      </c>
      <c r="I16" s="80">
        <f t="shared" si="2"/>
        <v>0</v>
      </c>
    </row>
    <row r="17" spans="1:9" x14ac:dyDescent="0.2">
      <c r="A17" s="75">
        <v>8</v>
      </c>
      <c r="B17" s="76" t="s">
        <v>142</v>
      </c>
      <c r="C17" s="78"/>
      <c r="D17" s="78"/>
      <c r="E17" s="78"/>
      <c r="F17" s="78"/>
      <c r="G17" s="75">
        <f t="shared" si="0"/>
        <v>0</v>
      </c>
      <c r="H17" s="80">
        <f t="shared" si="1"/>
        <v>0</v>
      </c>
      <c r="I17" s="80">
        <f t="shared" si="2"/>
        <v>0</v>
      </c>
    </row>
    <row r="18" spans="1:9" x14ac:dyDescent="0.2">
      <c r="A18" s="75">
        <v>9</v>
      </c>
      <c r="B18" s="76" t="s">
        <v>143</v>
      </c>
      <c r="C18" s="78"/>
      <c r="D18" s="78"/>
      <c r="E18" s="78"/>
      <c r="F18" s="78"/>
      <c r="G18" s="75">
        <f t="shared" si="0"/>
        <v>0</v>
      </c>
      <c r="H18" s="80">
        <f t="shared" si="1"/>
        <v>0</v>
      </c>
      <c r="I18" s="80">
        <f t="shared" si="2"/>
        <v>0</v>
      </c>
    </row>
    <row r="19" spans="1:9" x14ac:dyDescent="0.2">
      <c r="A19" s="75">
        <v>10</v>
      </c>
      <c r="B19" s="76" t="s">
        <v>144</v>
      </c>
      <c r="C19" s="78"/>
      <c r="D19" s="78"/>
      <c r="E19" s="78"/>
      <c r="F19" s="78"/>
      <c r="G19" s="75">
        <f t="shared" si="0"/>
        <v>0</v>
      </c>
      <c r="H19" s="80">
        <f t="shared" si="1"/>
        <v>0</v>
      </c>
      <c r="I19" s="80">
        <f t="shared" si="2"/>
        <v>0</v>
      </c>
    </row>
    <row r="20" spans="1:9" x14ac:dyDescent="0.2">
      <c r="A20" s="75">
        <v>11</v>
      </c>
      <c r="B20" s="76" t="s">
        <v>145</v>
      </c>
      <c r="C20" s="78"/>
      <c r="D20" s="78"/>
      <c r="E20" s="78"/>
      <c r="F20" s="78"/>
      <c r="G20" s="75">
        <f t="shared" si="0"/>
        <v>0</v>
      </c>
      <c r="H20" s="80">
        <f t="shared" si="1"/>
        <v>0</v>
      </c>
      <c r="I20" s="80">
        <f t="shared" si="2"/>
        <v>0</v>
      </c>
    </row>
    <row r="21" spans="1:9" x14ac:dyDescent="0.2">
      <c r="A21" s="287" t="s">
        <v>146</v>
      </c>
      <c r="B21" s="288"/>
      <c r="C21" s="288"/>
      <c r="D21" s="288"/>
      <c r="E21" s="289"/>
      <c r="F21" s="81">
        <v>0</v>
      </c>
      <c r="G21" s="81">
        <v>0</v>
      </c>
      <c r="H21" s="82">
        <v>0</v>
      </c>
      <c r="I21" s="82">
        <v>0</v>
      </c>
    </row>
    <row r="22" spans="1:9" x14ac:dyDescent="0.2">
      <c r="A22" s="290"/>
      <c r="B22" s="290"/>
      <c r="C22" s="67"/>
      <c r="D22" s="67"/>
      <c r="E22" s="67"/>
      <c r="F22" s="67"/>
      <c r="G22" s="67"/>
      <c r="H22" s="67"/>
      <c r="I22" s="67"/>
    </row>
    <row r="23" spans="1:9" x14ac:dyDescent="0.2">
      <c r="A23" s="291" t="s">
        <v>147</v>
      </c>
      <c r="B23" s="292"/>
      <c r="C23" s="292"/>
      <c r="D23" s="292"/>
      <c r="E23" s="292"/>
      <c r="F23" s="292"/>
      <c r="G23" s="293"/>
      <c r="H23" s="294" t="str">
        <f>IF((AND(H10&lt;0,ABS(H10)&gt;I10)),"Taip","Ne")</f>
        <v>Ne</v>
      </c>
      <c r="I23" s="295"/>
    </row>
    <row r="24" spans="1:9" x14ac:dyDescent="0.2">
      <c r="A24" s="291" t="s">
        <v>148</v>
      </c>
      <c r="B24" s="292"/>
      <c r="C24" s="292"/>
      <c r="D24" s="292"/>
      <c r="E24" s="292"/>
      <c r="F24" s="292"/>
      <c r="G24" s="293"/>
      <c r="H24" s="294" t="str">
        <f>IF((AND(H21&lt;0,ABS(H21)&gt;I21)),"Taip","Ne")</f>
        <v>Ne</v>
      </c>
      <c r="I24" s="295"/>
    </row>
    <row r="25" spans="1:9" x14ac:dyDescent="0.2">
      <c r="A25" s="282"/>
      <c r="B25" s="282"/>
      <c r="C25" s="67"/>
      <c r="D25" s="67"/>
      <c r="E25" s="67"/>
      <c r="F25" s="67"/>
      <c r="G25" s="67"/>
      <c r="H25" s="67"/>
      <c r="I25" s="67"/>
    </row>
    <row r="26" spans="1:9" x14ac:dyDescent="0.2">
      <c r="A26" s="323" t="s">
        <v>149</v>
      </c>
      <c r="B26" s="323"/>
      <c r="C26" s="323"/>
      <c r="D26" s="323"/>
      <c r="E26" s="323"/>
      <c r="F26" s="323"/>
      <c r="G26" s="323"/>
      <c r="H26" s="323"/>
      <c r="I26" s="324"/>
    </row>
    <row r="27" spans="1:9" ht="25.15" customHeight="1" x14ac:dyDescent="0.2">
      <c r="A27" s="284" t="s">
        <v>150</v>
      </c>
      <c r="B27" s="284"/>
      <c r="C27" s="284"/>
      <c r="D27" s="284"/>
      <c r="E27" s="284"/>
      <c r="F27" s="284"/>
      <c r="G27" s="284"/>
      <c r="H27" s="284"/>
      <c r="I27" s="285"/>
    </row>
    <row r="28" spans="1:9" ht="22.9" customHeight="1" x14ac:dyDescent="0.2">
      <c r="A28" s="325" t="s">
        <v>151</v>
      </c>
      <c r="B28" s="325"/>
      <c r="C28" s="325"/>
      <c r="D28" s="325"/>
      <c r="E28" s="325"/>
      <c r="F28" s="325"/>
      <c r="G28" s="325"/>
      <c r="H28" s="325"/>
      <c r="I28" s="326"/>
    </row>
    <row r="29" spans="1:9" x14ac:dyDescent="0.2">
      <c r="A29" s="298"/>
      <c r="B29" s="298"/>
      <c r="C29" s="67"/>
      <c r="D29" s="67"/>
      <c r="E29" s="67"/>
      <c r="F29" s="67"/>
      <c r="G29" s="67"/>
      <c r="H29" s="67"/>
      <c r="I29" s="67"/>
    </row>
    <row r="30" spans="1:9" x14ac:dyDescent="0.2">
      <c r="A30" s="298"/>
      <c r="B30" s="298"/>
      <c r="C30" s="67"/>
      <c r="D30" s="67"/>
      <c r="E30" s="67"/>
      <c r="F30" s="67"/>
      <c r="G30" s="67"/>
      <c r="H30" s="67"/>
      <c r="I30" s="67"/>
    </row>
    <row r="31" spans="1:9" x14ac:dyDescent="0.2">
      <c r="A31" s="89" t="s">
        <v>157</v>
      </c>
      <c r="B31" s="89"/>
      <c r="C31" s="67"/>
      <c r="D31" s="67"/>
      <c r="E31" s="67"/>
      <c r="F31" s="67"/>
      <c r="G31" s="67"/>
      <c r="H31" s="67"/>
      <c r="I31" s="67"/>
    </row>
    <row r="32" spans="1:9" x14ac:dyDescent="0.2">
      <c r="A32" s="90" t="s">
        <v>158</v>
      </c>
      <c r="B32" s="90"/>
      <c r="C32" s="67"/>
      <c r="D32" s="67"/>
      <c r="E32" s="67"/>
      <c r="F32" s="67"/>
      <c r="G32" s="67"/>
      <c r="H32" s="67"/>
      <c r="I32" s="67"/>
    </row>
    <row r="33" spans="1:9" x14ac:dyDescent="0.2">
      <c r="A33" s="90" t="s">
        <v>159</v>
      </c>
      <c r="B33" s="90"/>
      <c r="C33" s="67"/>
      <c r="D33" s="67"/>
      <c r="E33" s="67"/>
      <c r="F33" s="67"/>
      <c r="G33" s="67"/>
      <c r="H33" s="67"/>
      <c r="I33" s="67"/>
    </row>
    <row r="34" spans="1:9" x14ac:dyDescent="0.2">
      <c r="A34" s="90" t="s">
        <v>160</v>
      </c>
      <c r="B34" s="90"/>
      <c r="C34" s="67"/>
      <c r="D34" s="67"/>
      <c r="E34" s="67"/>
      <c r="F34" s="67"/>
      <c r="G34" s="67"/>
      <c r="H34" s="67"/>
      <c r="I34" s="67"/>
    </row>
    <row r="35" spans="1:9" x14ac:dyDescent="0.2">
      <c r="A35" s="297"/>
      <c r="B35" s="297"/>
      <c r="C35" s="67"/>
      <c r="D35" s="67"/>
      <c r="E35" s="67"/>
      <c r="F35" s="67"/>
      <c r="G35" s="67"/>
      <c r="H35" s="67"/>
      <c r="I35" s="67"/>
    </row>
    <row r="36" spans="1:9" x14ac:dyDescent="0.2">
      <c r="A36" s="291" t="s">
        <v>161</v>
      </c>
      <c r="B36" s="292"/>
      <c r="C36" s="292"/>
      <c r="D36" s="292"/>
      <c r="E36" s="292"/>
      <c r="F36" s="292"/>
      <c r="G36" s="292"/>
      <c r="H36" s="292"/>
      <c r="I36" s="292"/>
    </row>
    <row r="37" spans="1:9" x14ac:dyDescent="0.2">
      <c r="A37" s="315"/>
      <c r="B37" s="316"/>
      <c r="C37" s="316"/>
      <c r="D37" s="316"/>
      <c r="E37" s="317"/>
      <c r="F37" s="315" t="s">
        <v>162</v>
      </c>
      <c r="G37" s="317"/>
      <c r="H37" s="315" t="s">
        <v>163</v>
      </c>
      <c r="I37" s="316"/>
    </row>
    <row r="38" spans="1:9" x14ac:dyDescent="0.2">
      <c r="A38" s="308" t="s">
        <v>164</v>
      </c>
      <c r="B38" s="309"/>
      <c r="C38" s="309"/>
      <c r="D38" s="309"/>
      <c r="E38" s="310"/>
      <c r="F38" s="91">
        <v>2023</v>
      </c>
      <c r="G38" s="91">
        <v>2024</v>
      </c>
      <c r="H38" s="91">
        <v>2023</v>
      </c>
      <c r="I38" s="91">
        <v>2024</v>
      </c>
    </row>
    <row r="39" spans="1:9" x14ac:dyDescent="0.2">
      <c r="A39" s="308" t="s">
        <v>179</v>
      </c>
      <c r="B39" s="309"/>
      <c r="C39" s="309"/>
      <c r="D39" s="309"/>
      <c r="E39" s="310"/>
      <c r="F39" s="91"/>
      <c r="G39" s="91"/>
      <c r="H39" s="91"/>
      <c r="I39" s="91"/>
    </row>
    <row r="40" spans="1:9" x14ac:dyDescent="0.2">
      <c r="A40" s="308" t="s">
        <v>180</v>
      </c>
      <c r="B40" s="309"/>
      <c r="C40" s="309"/>
      <c r="D40" s="309"/>
      <c r="E40" s="310"/>
      <c r="F40" s="91"/>
      <c r="G40" s="91"/>
      <c r="H40" s="91"/>
      <c r="I40" s="91"/>
    </row>
    <row r="41" spans="1:9" x14ac:dyDescent="0.2">
      <c r="A41" s="311" t="s">
        <v>165</v>
      </c>
      <c r="B41" s="312"/>
      <c r="C41" s="312"/>
      <c r="D41" s="312"/>
      <c r="E41" s="313"/>
      <c r="F41" s="92" t="e">
        <f>+ROUND(F39/F40,2)</f>
        <v>#DIV/0!</v>
      </c>
      <c r="G41" s="92" t="e">
        <f>+ROUND(G39/G40,2)</f>
        <v>#DIV/0!</v>
      </c>
      <c r="H41" s="92" t="e">
        <f>+ROUND(H39/H40,2)</f>
        <v>#DIV/0!</v>
      </c>
      <c r="I41" s="92" t="e">
        <f>+ROUND(I39/I40,2)</f>
        <v>#DIV/0!</v>
      </c>
    </row>
    <row r="42" spans="1:9" x14ac:dyDescent="0.2">
      <c r="A42" s="318" t="s">
        <v>166</v>
      </c>
      <c r="B42" s="319"/>
      <c r="C42" s="319"/>
      <c r="D42" s="319"/>
      <c r="E42" s="319"/>
      <c r="F42" s="319"/>
      <c r="G42" s="319"/>
      <c r="H42" s="319"/>
      <c r="I42" s="319"/>
    </row>
    <row r="43" spans="1:9" x14ac:dyDescent="0.2">
      <c r="A43" s="320"/>
      <c r="B43" s="321"/>
      <c r="C43" s="321"/>
      <c r="D43" s="321"/>
      <c r="E43" s="322"/>
      <c r="F43" s="315" t="s">
        <v>162</v>
      </c>
      <c r="G43" s="317"/>
      <c r="H43" s="315" t="s">
        <v>163</v>
      </c>
      <c r="I43" s="316"/>
    </row>
    <row r="44" spans="1:9" x14ac:dyDescent="0.2">
      <c r="A44" s="308" t="s">
        <v>164</v>
      </c>
      <c r="B44" s="309"/>
      <c r="C44" s="309"/>
      <c r="D44" s="309"/>
      <c r="E44" s="310"/>
      <c r="F44" s="91">
        <v>2023</v>
      </c>
      <c r="G44" s="91">
        <v>2024</v>
      </c>
      <c r="H44" s="91">
        <v>2023</v>
      </c>
      <c r="I44" s="91">
        <v>2024</v>
      </c>
    </row>
    <row r="45" spans="1:9" x14ac:dyDescent="0.2">
      <c r="A45" s="308" t="s">
        <v>181</v>
      </c>
      <c r="B45" s="309"/>
      <c r="C45" s="309"/>
      <c r="D45" s="309"/>
      <c r="E45" s="310"/>
      <c r="F45" s="91"/>
      <c r="G45" s="91"/>
      <c r="H45" s="91"/>
      <c r="I45" s="91"/>
    </row>
    <row r="46" spans="1:9" x14ac:dyDescent="0.2">
      <c r="A46" s="308" t="s">
        <v>182</v>
      </c>
      <c r="B46" s="309"/>
      <c r="C46" s="309"/>
      <c r="D46" s="309"/>
      <c r="E46" s="310"/>
      <c r="F46" s="91"/>
      <c r="G46" s="91"/>
      <c r="H46" s="91"/>
      <c r="I46" s="91"/>
    </row>
    <row r="47" spans="1:9" x14ac:dyDescent="0.2">
      <c r="A47" s="308" t="s">
        <v>183</v>
      </c>
      <c r="B47" s="309"/>
      <c r="C47" s="309"/>
      <c r="D47" s="309"/>
      <c r="E47" s="310"/>
      <c r="F47" s="91"/>
      <c r="G47" s="91"/>
      <c r="H47" s="91"/>
      <c r="I47" s="91"/>
    </row>
    <row r="48" spans="1:9" x14ac:dyDescent="0.2">
      <c r="A48" s="311" t="s">
        <v>165</v>
      </c>
      <c r="B48" s="312"/>
      <c r="C48" s="312"/>
      <c r="D48" s="312"/>
      <c r="E48" s="313"/>
      <c r="F48" s="93" t="e">
        <f>ROUND(((F45+F46+F47)/F46),2)</f>
        <v>#DIV/0!</v>
      </c>
      <c r="G48" s="93" t="e">
        <f>ROUND(((G45+G46+G47)/G46),2)</f>
        <v>#DIV/0!</v>
      </c>
      <c r="H48" s="93" t="e">
        <f>ROUND(((H45+H46+H47)/H46),2)</f>
        <v>#DIV/0!</v>
      </c>
      <c r="I48" s="93" t="e">
        <f>ROUND(((I45+I46+I47)/I46),2)</f>
        <v>#DIV/0!</v>
      </c>
    </row>
    <row r="49" spans="1:9" x14ac:dyDescent="0.2">
      <c r="A49" s="314"/>
      <c r="B49" s="314"/>
      <c r="C49" s="94"/>
      <c r="D49" s="94"/>
      <c r="E49" s="94"/>
      <c r="F49" s="94"/>
      <c r="G49" s="94"/>
      <c r="H49" s="94"/>
      <c r="I49" s="94"/>
    </row>
    <row r="50" spans="1:9" x14ac:dyDescent="0.2">
      <c r="A50" s="291" t="s">
        <v>167</v>
      </c>
      <c r="B50" s="292"/>
      <c r="C50" s="292"/>
      <c r="D50" s="292"/>
      <c r="E50" s="292"/>
      <c r="F50" s="292"/>
      <c r="G50" s="293"/>
      <c r="H50" s="294" t="e">
        <f>IF((AND(F41&gt;7.5,G41&gt;7.5,F48&lt;1,G48&lt;1)),"Taip","Ne")</f>
        <v>#DIV/0!</v>
      </c>
      <c r="I50" s="295"/>
    </row>
    <row r="51" spans="1:9" x14ac:dyDescent="0.2">
      <c r="A51" s="291" t="s">
        <v>168</v>
      </c>
      <c r="B51" s="292"/>
      <c r="C51" s="292"/>
      <c r="D51" s="292"/>
      <c r="E51" s="292"/>
      <c r="F51" s="292"/>
      <c r="G51" s="293"/>
      <c r="H51" s="294" t="e">
        <f>IF((AND(H41&gt;7.5,I41&gt;7.5,H48&lt;1,I48&lt;1)),"Taip","Ne")</f>
        <v>#DIV/0!</v>
      </c>
      <c r="I51" s="295"/>
    </row>
    <row r="52" spans="1:9" x14ac:dyDescent="0.2">
      <c r="A52" s="282"/>
      <c r="B52" s="282"/>
      <c r="C52" s="67"/>
      <c r="D52" s="67"/>
      <c r="E52" s="67"/>
      <c r="F52" s="67"/>
      <c r="G52" s="67"/>
      <c r="H52" s="67"/>
      <c r="I52" s="67"/>
    </row>
    <row r="53" spans="1:9" ht="37.9" customHeight="1" x14ac:dyDescent="0.2">
      <c r="A53" s="307" t="s">
        <v>184</v>
      </c>
      <c r="B53" s="307"/>
      <c r="C53" s="307"/>
      <c r="D53" s="307"/>
      <c r="E53" s="307"/>
      <c r="F53" s="307"/>
      <c r="G53" s="307"/>
      <c r="H53" s="307"/>
      <c r="I53" s="307"/>
    </row>
  </sheetData>
  <mergeCells count="44">
    <mergeCell ref="A5:B5"/>
    <mergeCell ref="A8:B8"/>
    <mergeCell ref="A1:B1"/>
    <mergeCell ref="D2:E2"/>
    <mergeCell ref="A3:B3"/>
    <mergeCell ref="A4:B4"/>
    <mergeCell ref="C4:E4"/>
    <mergeCell ref="A21:E21"/>
    <mergeCell ref="A22:B22"/>
    <mergeCell ref="A23:G23"/>
    <mergeCell ref="H23:I23"/>
    <mergeCell ref="A24:G24"/>
    <mergeCell ref="H24:I24"/>
    <mergeCell ref="A35:B35"/>
    <mergeCell ref="A36:I36"/>
    <mergeCell ref="A25:B25"/>
    <mergeCell ref="A26:I26"/>
    <mergeCell ref="A27:I27"/>
    <mergeCell ref="A28:I28"/>
    <mergeCell ref="A29:B29"/>
    <mergeCell ref="A30:B30"/>
    <mergeCell ref="A44:E44"/>
    <mergeCell ref="A37:E37"/>
    <mergeCell ref="F37:G37"/>
    <mergeCell ref="H37:I37"/>
    <mergeCell ref="A38:E38"/>
    <mergeCell ref="A39:E39"/>
    <mergeCell ref="A40:E40"/>
    <mergeCell ref="A41:E41"/>
    <mergeCell ref="A42:I42"/>
    <mergeCell ref="A43:E43"/>
    <mergeCell ref="F43:G43"/>
    <mergeCell ref="H43:I43"/>
    <mergeCell ref="A45:E45"/>
    <mergeCell ref="A46:E46"/>
    <mergeCell ref="A47:E47"/>
    <mergeCell ref="A48:E48"/>
    <mergeCell ref="A49:B49"/>
    <mergeCell ref="H50:I50"/>
    <mergeCell ref="A51:G51"/>
    <mergeCell ref="H51:I51"/>
    <mergeCell ref="A52:B52"/>
    <mergeCell ref="A53:I53"/>
    <mergeCell ref="A50:G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B1:P15"/>
  <sheetViews>
    <sheetView zoomScaleNormal="100" workbookViewId="0">
      <selection activeCell="N13" sqref="N13:P13"/>
    </sheetView>
  </sheetViews>
  <sheetFormatPr defaultColWidth="8.85546875" defaultRowHeight="12.75" x14ac:dyDescent="0.2"/>
  <cols>
    <col min="1" max="1" width="4.28515625" style="12" customWidth="1"/>
    <col min="2" max="13" width="8.85546875" style="12"/>
    <col min="14" max="16" width="27.28515625" style="12" customWidth="1"/>
    <col min="17" max="16384" width="8.85546875" style="12"/>
  </cols>
  <sheetData>
    <row r="1" spans="2:16" ht="43.5" customHeight="1" x14ac:dyDescent="0.2">
      <c r="B1" s="200" t="s">
        <v>232</v>
      </c>
      <c r="C1" s="200"/>
      <c r="D1" s="200"/>
      <c r="E1" s="200"/>
      <c r="F1" s="200"/>
      <c r="G1" s="200"/>
      <c r="H1" s="200"/>
      <c r="I1" s="200"/>
      <c r="J1" s="200"/>
      <c r="K1" s="200"/>
      <c r="L1" s="200"/>
      <c r="M1" s="200"/>
      <c r="N1" s="200"/>
      <c r="O1" s="200"/>
      <c r="P1" s="200"/>
    </row>
    <row r="2" spans="2:16" ht="13.5" thickBot="1" x14ac:dyDescent="0.25"/>
    <row r="3" spans="2:16" ht="111" customHeight="1" thickBot="1" x14ac:dyDescent="0.25">
      <c r="B3" s="213" t="s">
        <v>231</v>
      </c>
      <c r="C3" s="214"/>
      <c r="D3" s="214"/>
      <c r="E3" s="214"/>
      <c r="F3" s="214"/>
      <c r="G3" s="214"/>
      <c r="H3" s="214"/>
      <c r="I3" s="214"/>
      <c r="J3" s="214"/>
      <c r="K3" s="214"/>
      <c r="L3" s="214"/>
      <c r="M3" s="214"/>
      <c r="N3" s="214"/>
      <c r="O3" s="214"/>
      <c r="P3" s="215"/>
    </row>
    <row r="4" spans="2:16" ht="30.6" customHeight="1" x14ac:dyDescent="0.2">
      <c r="B4" s="20" t="s">
        <v>5</v>
      </c>
      <c r="C4" s="216" t="s">
        <v>6</v>
      </c>
      <c r="D4" s="217"/>
      <c r="E4" s="217"/>
      <c r="F4" s="217"/>
      <c r="G4" s="217"/>
      <c r="H4" s="217"/>
      <c r="I4" s="217"/>
      <c r="J4" s="217"/>
      <c r="K4" s="217"/>
      <c r="L4" s="217"/>
      <c r="M4" s="218"/>
      <c r="N4" s="201" t="s">
        <v>259</v>
      </c>
      <c r="O4" s="202"/>
      <c r="P4" s="203"/>
    </row>
    <row r="5" spans="2:16" ht="53.45" customHeight="1" x14ac:dyDescent="0.2">
      <c r="B5" s="21" t="s">
        <v>7</v>
      </c>
      <c r="C5" s="219" t="s">
        <v>8</v>
      </c>
      <c r="D5" s="220"/>
      <c r="E5" s="220"/>
      <c r="F5" s="220"/>
      <c r="G5" s="220"/>
      <c r="H5" s="220"/>
      <c r="I5" s="220"/>
      <c r="J5" s="220"/>
      <c r="K5" s="220"/>
      <c r="L5" s="220"/>
      <c r="M5" s="221"/>
      <c r="N5" s="204">
        <f>SUM(N6:N11)</f>
        <v>0</v>
      </c>
      <c r="O5" s="205"/>
      <c r="P5" s="206"/>
    </row>
    <row r="6" spans="2:16" ht="16.149999999999999" customHeight="1" x14ac:dyDescent="0.2">
      <c r="B6" s="22"/>
      <c r="C6" s="210" t="s">
        <v>236</v>
      </c>
      <c r="D6" s="211"/>
      <c r="E6" s="211"/>
      <c r="F6" s="211"/>
      <c r="G6" s="211"/>
      <c r="H6" s="211"/>
      <c r="I6" s="211"/>
      <c r="J6" s="211"/>
      <c r="K6" s="211"/>
      <c r="L6" s="211"/>
      <c r="M6" s="212"/>
      <c r="N6" s="207"/>
      <c r="O6" s="208"/>
      <c r="P6" s="209"/>
    </row>
    <row r="7" spans="2:16" ht="12.6" customHeight="1" x14ac:dyDescent="0.2">
      <c r="B7" s="22"/>
      <c r="C7" s="210" t="s">
        <v>237</v>
      </c>
      <c r="D7" s="211"/>
      <c r="E7" s="211"/>
      <c r="F7" s="211"/>
      <c r="G7" s="211"/>
      <c r="H7" s="211"/>
      <c r="I7" s="211"/>
      <c r="J7" s="211"/>
      <c r="K7" s="211"/>
      <c r="L7" s="211"/>
      <c r="M7" s="212"/>
      <c r="N7" s="207"/>
      <c r="O7" s="208"/>
      <c r="P7" s="209"/>
    </row>
    <row r="8" spans="2:16" ht="12.6" customHeight="1" x14ac:dyDescent="0.2">
      <c r="B8" s="22"/>
      <c r="C8" s="210" t="s">
        <v>237</v>
      </c>
      <c r="D8" s="211"/>
      <c r="E8" s="211"/>
      <c r="F8" s="211"/>
      <c r="G8" s="211"/>
      <c r="H8" s="211"/>
      <c r="I8" s="211"/>
      <c r="J8" s="211"/>
      <c r="K8" s="211"/>
      <c r="L8" s="211"/>
      <c r="M8" s="212"/>
      <c r="N8" s="207"/>
      <c r="O8" s="208"/>
      <c r="P8" s="209"/>
    </row>
    <row r="9" spans="2:16" ht="12.75" customHeight="1" x14ac:dyDescent="0.2">
      <c r="B9" s="143"/>
      <c r="C9" s="231" t="s">
        <v>238</v>
      </c>
      <c r="D9" s="232"/>
      <c r="E9" s="232"/>
      <c r="F9" s="232"/>
      <c r="G9" s="232"/>
      <c r="H9" s="232"/>
      <c r="I9" s="232"/>
      <c r="J9" s="232"/>
      <c r="K9" s="232"/>
      <c r="L9" s="232"/>
      <c r="M9" s="233"/>
      <c r="N9" s="222"/>
      <c r="O9" s="223"/>
      <c r="P9" s="224"/>
    </row>
    <row r="10" spans="2:16" ht="12.6" customHeight="1" x14ac:dyDescent="0.2">
      <c r="B10" s="143"/>
      <c r="C10" s="231" t="s">
        <v>239</v>
      </c>
      <c r="D10" s="232"/>
      <c r="E10" s="232"/>
      <c r="F10" s="232"/>
      <c r="G10" s="232"/>
      <c r="H10" s="232"/>
      <c r="I10" s="232"/>
      <c r="J10" s="232"/>
      <c r="K10" s="232"/>
      <c r="L10" s="232"/>
      <c r="M10" s="233"/>
      <c r="N10" s="222"/>
      <c r="O10" s="223"/>
      <c r="P10" s="224"/>
    </row>
    <row r="11" spans="2:16" ht="13.15" customHeight="1" thickBot="1" x14ac:dyDescent="0.25">
      <c r="B11" s="144"/>
      <c r="C11" s="231" t="s">
        <v>239</v>
      </c>
      <c r="D11" s="232"/>
      <c r="E11" s="232"/>
      <c r="F11" s="232"/>
      <c r="G11" s="232"/>
      <c r="H11" s="232"/>
      <c r="I11" s="232"/>
      <c r="J11" s="232"/>
      <c r="K11" s="232"/>
      <c r="L11" s="232"/>
      <c r="M11" s="233"/>
      <c r="N11" s="225"/>
      <c r="O11" s="226"/>
      <c r="P11" s="227"/>
    </row>
    <row r="12" spans="2:16" ht="13.5" thickBot="1" x14ac:dyDescent="0.25">
      <c r="B12" s="237"/>
      <c r="C12" s="238"/>
      <c r="D12" s="238"/>
      <c r="E12" s="238"/>
      <c r="F12" s="238"/>
      <c r="G12" s="238"/>
      <c r="H12" s="238"/>
      <c r="I12" s="238"/>
      <c r="J12" s="238"/>
      <c r="K12" s="238"/>
      <c r="L12" s="238"/>
      <c r="M12" s="238"/>
      <c r="N12" s="238"/>
      <c r="O12" s="238"/>
      <c r="P12" s="239"/>
    </row>
    <row r="13" spans="2:16" ht="95.45" customHeight="1" thickBot="1" x14ac:dyDescent="0.25">
      <c r="B13" s="34" t="s">
        <v>9</v>
      </c>
      <c r="C13" s="240" t="s">
        <v>240</v>
      </c>
      <c r="D13" s="241"/>
      <c r="E13" s="241"/>
      <c r="F13" s="241"/>
      <c r="G13" s="241"/>
      <c r="H13" s="241"/>
      <c r="I13" s="241"/>
      <c r="J13" s="241"/>
      <c r="K13" s="241"/>
      <c r="L13" s="241"/>
      <c r="M13" s="241"/>
      <c r="N13" s="228" t="e">
        <f>SUM(N9:N11)/N5*100</f>
        <v>#DIV/0!</v>
      </c>
      <c r="O13" s="229"/>
      <c r="P13" s="230"/>
    </row>
    <row r="14" spans="2:16" x14ac:dyDescent="0.2">
      <c r="B14" s="234"/>
      <c r="C14" s="235"/>
      <c r="D14" s="235"/>
      <c r="E14" s="235"/>
      <c r="F14" s="235"/>
      <c r="G14" s="235"/>
      <c r="H14" s="235"/>
      <c r="I14" s="235"/>
      <c r="J14" s="235"/>
      <c r="K14" s="235"/>
      <c r="L14" s="235"/>
      <c r="M14" s="235"/>
      <c r="N14" s="235"/>
      <c r="O14" s="235"/>
      <c r="P14" s="236"/>
    </row>
    <row r="15" spans="2:16" ht="43.5" customHeight="1" x14ac:dyDescent="0.2">
      <c r="B15" s="180" t="s">
        <v>233</v>
      </c>
      <c r="C15" s="180"/>
      <c r="D15" s="180"/>
      <c r="E15" s="180"/>
      <c r="F15" s="180"/>
      <c r="G15" s="180"/>
      <c r="H15" s="180"/>
      <c r="I15" s="180"/>
      <c r="J15" s="180"/>
      <c r="K15" s="180"/>
      <c r="L15" s="180"/>
      <c r="M15" s="180"/>
      <c r="N15" s="180"/>
      <c r="O15" s="180"/>
      <c r="P15" s="180"/>
    </row>
  </sheetData>
  <mergeCells count="23">
    <mergeCell ref="B14:P14"/>
    <mergeCell ref="B15:P15"/>
    <mergeCell ref="C10:M10"/>
    <mergeCell ref="C11:M11"/>
    <mergeCell ref="B12:P12"/>
    <mergeCell ref="C13:M13"/>
    <mergeCell ref="N9:P9"/>
    <mergeCell ref="N10:P10"/>
    <mergeCell ref="N11:P11"/>
    <mergeCell ref="N13:P13"/>
    <mergeCell ref="C9:M9"/>
    <mergeCell ref="B1:P1"/>
    <mergeCell ref="N4:P4"/>
    <mergeCell ref="N5:P5"/>
    <mergeCell ref="N6:P6"/>
    <mergeCell ref="N8:P8"/>
    <mergeCell ref="N7:P7"/>
    <mergeCell ref="C8:M8"/>
    <mergeCell ref="B3:P3"/>
    <mergeCell ref="C4:M4"/>
    <mergeCell ref="C5:M5"/>
    <mergeCell ref="C6:M6"/>
    <mergeCell ref="C7:M7"/>
  </mergeCells>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s4"/>
  <dimension ref="B1:E19"/>
  <sheetViews>
    <sheetView zoomScaleNormal="100" workbookViewId="0">
      <selection activeCell="D5" sqref="D5"/>
    </sheetView>
  </sheetViews>
  <sheetFormatPr defaultColWidth="8.85546875" defaultRowHeight="12.75" x14ac:dyDescent="0.2"/>
  <cols>
    <col min="1" max="1" width="4.7109375" style="12" customWidth="1"/>
    <col min="2" max="2" width="7.5703125" style="12" customWidth="1"/>
    <col min="3" max="3" width="80.28515625" style="12" customWidth="1"/>
    <col min="4" max="4" width="40.28515625" style="12" customWidth="1"/>
    <col min="5" max="16384" width="8.85546875" style="12"/>
  </cols>
  <sheetData>
    <row r="1" spans="2:5" ht="40.5" customHeight="1" x14ac:dyDescent="0.2">
      <c r="B1" s="200" t="s">
        <v>241</v>
      </c>
      <c r="C1" s="200"/>
      <c r="D1" s="200"/>
    </row>
    <row r="2" spans="2:5" ht="16.5" customHeight="1" thickBot="1" x14ac:dyDescent="0.25">
      <c r="B2" s="164"/>
      <c r="C2" s="164"/>
      <c r="D2" s="164"/>
    </row>
    <row r="3" spans="2:5" ht="28.9" customHeight="1" thickBot="1" x14ac:dyDescent="0.25">
      <c r="B3" s="242" t="s">
        <v>217</v>
      </c>
      <c r="C3" s="243"/>
      <c r="D3" s="244"/>
    </row>
    <row r="4" spans="2:5" ht="81.599999999999994" customHeight="1" x14ac:dyDescent="0.2">
      <c r="B4" s="161" t="s">
        <v>16</v>
      </c>
      <c r="C4" s="162" t="s">
        <v>230</v>
      </c>
      <c r="D4" s="163" t="s">
        <v>228</v>
      </c>
    </row>
    <row r="5" spans="2:5" ht="24" customHeight="1" x14ac:dyDescent="0.2">
      <c r="B5" s="25" t="s">
        <v>218</v>
      </c>
      <c r="C5" s="146" t="s">
        <v>12</v>
      </c>
      <c r="D5" s="26">
        <f>SUM(D6:D14)</f>
        <v>50</v>
      </c>
    </row>
    <row r="6" spans="2:5" ht="24" customHeight="1" x14ac:dyDescent="0.2">
      <c r="B6" s="25" t="s">
        <v>219</v>
      </c>
      <c r="C6" s="23" t="s">
        <v>13</v>
      </c>
      <c r="D6" s="29">
        <f>Skaičiavimai!H27</f>
        <v>50</v>
      </c>
    </row>
    <row r="7" spans="2:5" ht="24" customHeight="1" x14ac:dyDescent="0.2">
      <c r="B7" s="25" t="s">
        <v>220</v>
      </c>
      <c r="C7" s="23" t="s">
        <v>14</v>
      </c>
      <c r="D7" s="29">
        <f>Skaičiavimai!I27</f>
        <v>0</v>
      </c>
    </row>
    <row r="8" spans="2:5" ht="24" customHeight="1" x14ac:dyDescent="0.2">
      <c r="B8" s="27" t="s">
        <v>221</v>
      </c>
      <c r="C8" s="23" t="s">
        <v>15</v>
      </c>
      <c r="D8" s="29">
        <f>Skaičiavimai!J27</f>
        <v>0</v>
      </c>
    </row>
    <row r="9" spans="2:5" ht="24" customHeight="1" x14ac:dyDescent="0.2">
      <c r="B9" s="27" t="s">
        <v>222</v>
      </c>
      <c r="C9" s="23" t="s">
        <v>17</v>
      </c>
      <c r="D9" s="30">
        <f>Skaičiavimai!K27</f>
        <v>0</v>
      </c>
    </row>
    <row r="10" spans="2:5" ht="24" customHeight="1" x14ac:dyDescent="0.2">
      <c r="B10" s="27" t="s">
        <v>223</v>
      </c>
      <c r="C10" s="23" t="s">
        <v>18</v>
      </c>
      <c r="D10" s="30">
        <f>Skaičiavimai!L27</f>
        <v>0</v>
      </c>
    </row>
    <row r="11" spans="2:5" ht="24" customHeight="1" x14ac:dyDescent="0.2">
      <c r="B11" s="27" t="s">
        <v>224</v>
      </c>
      <c r="C11" s="24" t="s">
        <v>19</v>
      </c>
      <c r="D11" s="30">
        <f>Skaičiavimai!M27</f>
        <v>0</v>
      </c>
    </row>
    <row r="12" spans="2:5" ht="24" customHeight="1" x14ac:dyDescent="0.2">
      <c r="B12" s="25" t="s">
        <v>225</v>
      </c>
      <c r="C12" s="24" t="s">
        <v>20</v>
      </c>
      <c r="D12" s="30">
        <f>Skaičiavimai!N27</f>
        <v>0</v>
      </c>
    </row>
    <row r="13" spans="2:5" ht="27.6" customHeight="1" x14ac:dyDescent="0.2">
      <c r="B13" s="25" t="s">
        <v>226</v>
      </c>
      <c r="C13" s="23" t="s">
        <v>211</v>
      </c>
      <c r="D13" s="29">
        <f>Skaičiavimai!O27</f>
        <v>0</v>
      </c>
      <c r="E13" s="145"/>
    </row>
    <row r="14" spans="2:5" ht="27" customHeight="1" thickBot="1" x14ac:dyDescent="0.25">
      <c r="B14" s="28" t="s">
        <v>227</v>
      </c>
      <c r="C14" s="148" t="s">
        <v>210</v>
      </c>
      <c r="D14" s="149">
        <f>Skaičiavimai!P27</f>
        <v>0</v>
      </c>
      <c r="E14" s="145"/>
    </row>
    <row r="15" spans="2:5" ht="13.5" thickBot="1" x14ac:dyDescent="0.25"/>
    <row r="16" spans="2:5" ht="28.15" customHeight="1" thickBot="1" x14ac:dyDescent="0.25">
      <c r="C16" s="52" t="s">
        <v>209</v>
      </c>
    </row>
    <row r="19" spans="2:4" ht="15" customHeight="1" x14ac:dyDescent="0.2">
      <c r="B19" s="245"/>
      <c r="C19" s="245"/>
      <c r="D19" s="245"/>
    </row>
  </sheetData>
  <mergeCells count="3">
    <mergeCell ref="B3:D3"/>
    <mergeCell ref="B19:D19"/>
    <mergeCell ref="B1:D1"/>
  </mergeCells>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5"/>
  <dimension ref="A1:Q33"/>
  <sheetViews>
    <sheetView topLeftCell="A13" zoomScale="85" zoomScaleNormal="85" workbookViewId="0">
      <selection activeCell="D21" sqref="D21"/>
    </sheetView>
  </sheetViews>
  <sheetFormatPr defaultColWidth="8.85546875" defaultRowHeight="12.75" customHeight="1" x14ac:dyDescent="0.15"/>
  <cols>
    <col min="1" max="1" width="39.42578125" style="99" customWidth="1"/>
    <col min="2" max="2" width="16.7109375" style="99" customWidth="1"/>
    <col min="3" max="3" width="29.5703125" style="99" customWidth="1"/>
    <col min="4" max="4" width="8.85546875" style="99" bestFit="1" customWidth="1"/>
    <col min="5" max="5" width="8.85546875" style="99"/>
    <col min="6" max="6" width="2.85546875" style="99" customWidth="1"/>
    <col min="7" max="7" width="42.5703125" style="99" customWidth="1"/>
    <col min="8" max="8" width="17.85546875" style="99" customWidth="1"/>
    <col min="9" max="9" width="20.7109375" style="99" customWidth="1"/>
    <col min="10" max="14" width="17.85546875" style="99" customWidth="1"/>
    <col min="15" max="15" width="20.140625" style="99" customWidth="1"/>
    <col min="16" max="16" width="32.5703125" style="99" customWidth="1"/>
    <col min="17" max="16384" width="8.85546875" style="99"/>
  </cols>
  <sheetData>
    <row r="1" spans="1:17" ht="74.25" customHeight="1" x14ac:dyDescent="0.15">
      <c r="A1" s="179" t="s">
        <v>242</v>
      </c>
      <c r="B1" s="179"/>
      <c r="C1" s="179"/>
      <c r="D1" s="179"/>
      <c r="E1" s="179"/>
      <c r="F1" s="179"/>
      <c r="G1" s="179"/>
      <c r="H1" s="179"/>
      <c r="I1" s="179"/>
      <c r="J1" s="179"/>
      <c r="K1" s="179"/>
      <c r="L1" s="179"/>
      <c r="M1" s="179"/>
      <c r="N1" s="179"/>
      <c r="O1" s="179"/>
    </row>
    <row r="2" spans="1:17" ht="12" thickBot="1" x14ac:dyDescent="0.2">
      <c r="G2" s="151"/>
      <c r="H2" s="152"/>
      <c r="I2" s="152"/>
      <c r="J2" s="152"/>
      <c r="K2" s="152"/>
      <c r="L2" s="152"/>
      <c r="M2" s="152"/>
      <c r="N2" s="152"/>
      <c r="O2" s="152"/>
      <c r="P2" s="152"/>
    </row>
    <row r="3" spans="1:17" ht="77.25" customHeight="1" x14ac:dyDescent="0.15">
      <c r="A3" s="177" t="s">
        <v>206</v>
      </c>
      <c r="B3" s="178"/>
      <c r="C3" s="178"/>
      <c r="D3" s="159" t="s">
        <v>25</v>
      </c>
      <c r="G3" s="166" t="s">
        <v>205</v>
      </c>
      <c r="H3" s="167" t="s">
        <v>186</v>
      </c>
      <c r="I3" s="167" t="s">
        <v>187</v>
      </c>
      <c r="J3" s="167" t="s">
        <v>188</v>
      </c>
      <c r="K3" s="167" t="s">
        <v>189</v>
      </c>
      <c r="L3" s="167" t="s">
        <v>190</v>
      </c>
      <c r="M3" s="167" t="s">
        <v>191</v>
      </c>
      <c r="N3" s="167" t="s">
        <v>192</v>
      </c>
      <c r="O3" s="168" t="s">
        <v>193</v>
      </c>
      <c r="P3" s="168" t="s">
        <v>194</v>
      </c>
      <c r="Q3" s="169"/>
    </row>
    <row r="4" spans="1:17" ht="46.15" customHeight="1" x14ac:dyDescent="0.15">
      <c r="A4" s="100" t="s">
        <v>26</v>
      </c>
      <c r="B4" s="101" t="s">
        <v>27</v>
      </c>
      <c r="C4" s="102">
        <f>H4</f>
        <v>200</v>
      </c>
      <c r="D4" s="103">
        <f>(C4*Lapas1J!E22)</f>
        <v>44</v>
      </c>
      <c r="G4" s="104" t="s">
        <v>28</v>
      </c>
      <c r="H4" s="105">
        <v>200</v>
      </c>
      <c r="I4" s="105"/>
      <c r="J4" s="105"/>
      <c r="K4" s="105"/>
      <c r="L4" s="106"/>
      <c r="M4" s="106"/>
      <c r="N4" s="106"/>
      <c r="O4" s="105"/>
      <c r="P4" s="105"/>
    </row>
    <row r="5" spans="1:17" ht="27.6" customHeight="1" x14ac:dyDescent="0.15">
      <c r="A5" s="107" t="s">
        <v>29</v>
      </c>
      <c r="B5" s="108" t="s">
        <v>27</v>
      </c>
      <c r="C5" s="109">
        <f>I4</f>
        <v>0</v>
      </c>
      <c r="D5" s="110">
        <f>(C5*Lapas1J!E17)</f>
        <v>0</v>
      </c>
      <c r="G5" s="153"/>
    </row>
    <row r="6" spans="1:17" ht="27.6" customHeight="1" x14ac:dyDescent="0.15">
      <c r="A6" s="107" t="s">
        <v>30</v>
      </c>
      <c r="B6" s="108" t="s">
        <v>27</v>
      </c>
      <c r="C6" s="109">
        <f>J4</f>
        <v>0</v>
      </c>
      <c r="D6" s="110">
        <f>(C6*Lapas1J!G29)</f>
        <v>0</v>
      </c>
      <c r="G6" s="153"/>
    </row>
    <row r="7" spans="1:17" ht="27.6" customHeight="1" x14ac:dyDescent="0.15">
      <c r="A7" s="107" t="s">
        <v>31</v>
      </c>
      <c r="B7" s="108" t="s">
        <v>27</v>
      </c>
      <c r="C7" s="109">
        <f>K4</f>
        <v>0</v>
      </c>
      <c r="D7" s="110">
        <f>(C7*Lapas1J!E20)</f>
        <v>0</v>
      </c>
      <c r="G7" s="153"/>
    </row>
    <row r="8" spans="1:17" ht="27.6" customHeight="1" x14ac:dyDescent="0.15">
      <c r="A8" s="107" t="s">
        <v>32</v>
      </c>
      <c r="B8" s="108" t="s">
        <v>27</v>
      </c>
      <c r="C8" s="109">
        <f>L4</f>
        <v>0</v>
      </c>
      <c r="D8" s="110">
        <f>(C8*Lapas1J!E24)</f>
        <v>0</v>
      </c>
      <c r="F8" s="153"/>
    </row>
    <row r="9" spans="1:17" ht="27.6" customHeight="1" x14ac:dyDescent="0.15">
      <c r="A9" s="107" t="s">
        <v>33</v>
      </c>
      <c r="B9" s="108" t="s">
        <v>27</v>
      </c>
      <c r="C9" s="109">
        <f>M4</f>
        <v>0</v>
      </c>
      <c r="D9" s="110">
        <f>(C9*Lapas1J!E21)</f>
        <v>0</v>
      </c>
      <c r="F9" s="153"/>
    </row>
    <row r="10" spans="1:17" ht="27.6" customHeight="1" x14ac:dyDescent="0.15">
      <c r="A10" s="107" t="s">
        <v>34</v>
      </c>
      <c r="B10" s="108" t="s">
        <v>27</v>
      </c>
      <c r="C10" s="109">
        <f>N4</f>
        <v>0</v>
      </c>
      <c r="D10" s="110">
        <f>(C10*Lapas1J!E18)</f>
        <v>0</v>
      </c>
      <c r="F10" s="153"/>
    </row>
    <row r="11" spans="1:17" ht="27.6" customHeight="1" x14ac:dyDescent="0.15">
      <c r="A11" s="107" t="s">
        <v>35</v>
      </c>
      <c r="B11" s="108" t="s">
        <v>27</v>
      </c>
      <c r="C11" s="109">
        <f>O4</f>
        <v>0</v>
      </c>
      <c r="D11" s="110">
        <f>(C11*Lapas1J!E23)</f>
        <v>0</v>
      </c>
      <c r="G11" s="153"/>
    </row>
    <row r="12" spans="1:17" ht="27.6" customHeight="1" thickBot="1" x14ac:dyDescent="0.2">
      <c r="A12" s="111" t="s">
        <v>36</v>
      </c>
      <c r="B12" s="108" t="s">
        <v>27</v>
      </c>
      <c r="C12" s="112">
        <f>P4</f>
        <v>0</v>
      </c>
      <c r="D12" s="113">
        <f>(C12*Lapas1J!G30)</f>
        <v>0</v>
      </c>
      <c r="G12" s="165"/>
    </row>
    <row r="13" spans="1:17" ht="40.15" customHeight="1" x14ac:dyDescent="0.15">
      <c r="A13" s="114" t="s">
        <v>37</v>
      </c>
      <c r="B13" s="115" t="s">
        <v>38</v>
      </c>
      <c r="C13" s="116">
        <f>SUM(D4:D12)</f>
        <v>44</v>
      </c>
      <c r="D13" s="117"/>
    </row>
    <row r="14" spans="1:17" ht="40.9" customHeight="1" thickBot="1" x14ac:dyDescent="0.2">
      <c r="A14" s="118" t="s">
        <v>39</v>
      </c>
      <c r="B14" s="119" t="s">
        <v>27</v>
      </c>
      <c r="C14" s="120">
        <f>SUM(C4:C12)</f>
        <v>200</v>
      </c>
      <c r="D14" s="117"/>
    </row>
    <row r="16" spans="1:17" ht="12" thickBot="1" x14ac:dyDescent="0.2">
      <c r="A16" s="181"/>
      <c r="B16" s="181"/>
      <c r="C16" s="181"/>
    </row>
    <row r="17" spans="1:16" ht="109.5" customHeight="1" thickBot="1" x14ac:dyDescent="0.2">
      <c r="A17" s="174" t="s">
        <v>207</v>
      </c>
      <c r="B17" s="175"/>
      <c r="C17" s="176"/>
      <c r="D17" s="160" t="s">
        <v>25</v>
      </c>
      <c r="G17" s="170" t="s">
        <v>195</v>
      </c>
      <c r="H17" s="171" t="s">
        <v>196</v>
      </c>
      <c r="I17" s="171" t="s">
        <v>197</v>
      </c>
      <c r="J17" s="171" t="s">
        <v>198</v>
      </c>
      <c r="K17" s="171" t="s">
        <v>199</v>
      </c>
      <c r="L17" s="171" t="s">
        <v>200</v>
      </c>
      <c r="M17" s="171" t="s">
        <v>201</v>
      </c>
      <c r="N17" s="171" t="s">
        <v>202</v>
      </c>
      <c r="O17" s="172" t="s">
        <v>203</v>
      </c>
      <c r="P17" s="173" t="s">
        <v>204</v>
      </c>
    </row>
    <row r="18" spans="1:16" ht="39" customHeight="1" x14ac:dyDescent="0.15">
      <c r="A18" s="107" t="s">
        <v>40</v>
      </c>
      <c r="B18" s="108" t="s">
        <v>27</v>
      </c>
      <c r="C18" s="109">
        <f>H27</f>
        <v>50</v>
      </c>
      <c r="D18" s="103">
        <f>(C18*Lapas1J!E22)</f>
        <v>11</v>
      </c>
      <c r="G18" s="121" t="s">
        <v>42</v>
      </c>
      <c r="H18" s="105">
        <v>50</v>
      </c>
      <c r="I18" s="105">
        <v>0</v>
      </c>
      <c r="J18" s="105">
        <v>0</v>
      </c>
      <c r="K18" s="105">
        <v>0</v>
      </c>
      <c r="L18" s="105">
        <v>0</v>
      </c>
      <c r="M18" s="105">
        <v>0</v>
      </c>
      <c r="N18" s="105">
        <v>0</v>
      </c>
      <c r="O18" s="106">
        <v>0</v>
      </c>
      <c r="P18" s="122"/>
    </row>
    <row r="19" spans="1:16" ht="39" customHeight="1" x14ac:dyDescent="0.15">
      <c r="A19" s="107" t="s">
        <v>41</v>
      </c>
      <c r="B19" s="108" t="s">
        <v>27</v>
      </c>
      <c r="C19" s="109">
        <f>I27</f>
        <v>0</v>
      </c>
      <c r="D19" s="110">
        <f>(C19*Lapas1J!E17)</f>
        <v>0</v>
      </c>
      <c r="G19" s="121" t="s">
        <v>42</v>
      </c>
      <c r="H19" s="105"/>
      <c r="I19" s="105"/>
      <c r="J19" s="105"/>
      <c r="K19" s="105"/>
      <c r="L19" s="105"/>
      <c r="M19" s="105"/>
      <c r="N19" s="105"/>
      <c r="O19" s="106"/>
      <c r="P19" s="122"/>
    </row>
    <row r="20" spans="1:16" ht="39" customHeight="1" x14ac:dyDescent="0.15">
      <c r="A20" s="107" t="s">
        <v>43</v>
      </c>
      <c r="B20" s="108" t="s">
        <v>27</v>
      </c>
      <c r="C20" s="109">
        <f>J27</f>
        <v>0</v>
      </c>
      <c r="D20" s="110">
        <f>(C20*Lapas1J!G29)</f>
        <v>0</v>
      </c>
      <c r="G20" s="121" t="s">
        <v>42</v>
      </c>
      <c r="H20" s="105"/>
      <c r="I20" s="105"/>
      <c r="J20" s="105"/>
      <c r="K20" s="105"/>
      <c r="L20" s="105"/>
      <c r="M20" s="105"/>
      <c r="N20" s="105"/>
      <c r="O20" s="106"/>
      <c r="P20" s="122"/>
    </row>
    <row r="21" spans="1:16" ht="39" customHeight="1" x14ac:dyDescent="0.15">
      <c r="A21" s="107" t="s">
        <v>44</v>
      </c>
      <c r="B21" s="108" t="s">
        <v>27</v>
      </c>
      <c r="C21" s="109">
        <f>K27</f>
        <v>0</v>
      </c>
      <c r="D21" s="110">
        <f>(C21*Lapas1!E20)</f>
        <v>0</v>
      </c>
      <c r="G21" s="121" t="s">
        <v>42</v>
      </c>
      <c r="H21" s="105"/>
      <c r="I21" s="105"/>
      <c r="J21" s="105"/>
      <c r="K21" s="105"/>
      <c r="L21" s="105"/>
      <c r="M21" s="105"/>
      <c r="N21" s="105"/>
      <c r="O21" s="106"/>
      <c r="P21" s="122"/>
    </row>
    <row r="22" spans="1:16" ht="39" customHeight="1" x14ac:dyDescent="0.15">
      <c r="A22" s="107" t="s">
        <v>45</v>
      </c>
      <c r="B22" s="108" t="s">
        <v>27</v>
      </c>
      <c r="C22" s="109">
        <f>L27</f>
        <v>0</v>
      </c>
      <c r="D22" s="110">
        <f>(C22*Lapas1J!E24)</f>
        <v>0</v>
      </c>
      <c r="G22" s="121" t="s">
        <v>42</v>
      </c>
      <c r="H22" s="105"/>
      <c r="I22" s="105"/>
      <c r="J22" s="105"/>
      <c r="K22" s="105"/>
      <c r="L22" s="105"/>
      <c r="M22" s="105"/>
      <c r="N22" s="105"/>
      <c r="O22" s="106"/>
      <c r="P22" s="122"/>
    </row>
    <row r="23" spans="1:16" ht="39" customHeight="1" x14ac:dyDescent="0.15">
      <c r="A23" s="111" t="s">
        <v>46</v>
      </c>
      <c r="B23" s="108" t="s">
        <v>27</v>
      </c>
      <c r="C23" s="112">
        <f>M27</f>
        <v>0</v>
      </c>
      <c r="D23" s="110">
        <f>(C23*Lapas1J!E21)</f>
        <v>0</v>
      </c>
      <c r="G23" s="121" t="s">
        <v>42</v>
      </c>
      <c r="H23" s="123"/>
      <c r="I23" s="123"/>
      <c r="J23" s="123"/>
      <c r="K23" s="123"/>
      <c r="L23" s="123"/>
      <c r="M23" s="123"/>
      <c r="N23" s="123"/>
      <c r="O23" s="124"/>
      <c r="P23" s="122"/>
    </row>
    <row r="24" spans="1:16" ht="39" customHeight="1" x14ac:dyDescent="0.15">
      <c r="A24" s="111" t="s">
        <v>47</v>
      </c>
      <c r="B24" s="108" t="s">
        <v>27</v>
      </c>
      <c r="C24" s="112">
        <f>N27</f>
        <v>0</v>
      </c>
      <c r="D24" s="110">
        <f>(C24*Lapas1J!E18)</f>
        <v>0</v>
      </c>
      <c r="G24" s="121" t="s">
        <v>42</v>
      </c>
      <c r="H24" s="123"/>
      <c r="I24" s="123"/>
      <c r="J24" s="123"/>
      <c r="K24" s="123"/>
      <c r="L24" s="123"/>
      <c r="M24" s="123"/>
      <c r="N24" s="123"/>
      <c r="O24" s="124"/>
      <c r="P24" s="122"/>
    </row>
    <row r="25" spans="1:16" ht="39" customHeight="1" x14ac:dyDescent="0.15">
      <c r="A25" s="111" t="s">
        <v>48</v>
      </c>
      <c r="B25" s="125" t="s">
        <v>27</v>
      </c>
      <c r="C25" s="112">
        <f>O27</f>
        <v>0</v>
      </c>
      <c r="D25" s="126">
        <f>(C25*Lapas1J!E23)</f>
        <v>0</v>
      </c>
      <c r="G25" s="127" t="s">
        <v>42</v>
      </c>
      <c r="H25" s="123"/>
      <c r="I25" s="123"/>
      <c r="J25" s="123"/>
      <c r="K25" s="123"/>
      <c r="L25" s="123"/>
      <c r="M25" s="123"/>
      <c r="N25" s="123"/>
      <c r="O25" s="124"/>
      <c r="P25" s="122"/>
    </row>
    <row r="26" spans="1:16" ht="39" customHeight="1" thickBot="1" x14ac:dyDescent="0.2">
      <c r="A26" s="111" t="s">
        <v>49</v>
      </c>
      <c r="B26" s="125" t="s">
        <v>27</v>
      </c>
      <c r="C26" s="112">
        <f>P27</f>
        <v>0</v>
      </c>
      <c r="D26" s="150">
        <f>(C26*Lapas1J!G30)</f>
        <v>0</v>
      </c>
      <c r="E26" s="147"/>
      <c r="G26" s="128" t="s">
        <v>42</v>
      </c>
      <c r="H26" s="129"/>
      <c r="I26" s="129"/>
      <c r="J26" s="129"/>
      <c r="K26" s="129"/>
      <c r="L26" s="129"/>
      <c r="M26" s="129"/>
      <c r="N26" s="129"/>
      <c r="O26" s="130"/>
      <c r="P26" s="131"/>
    </row>
    <row r="27" spans="1:16" ht="60.6" customHeight="1" thickBot="1" x14ac:dyDescent="0.2">
      <c r="A27" s="132" t="s">
        <v>50</v>
      </c>
      <c r="B27" s="133" t="s">
        <v>38</v>
      </c>
      <c r="C27" s="134">
        <f>SUM(D18:D26)</f>
        <v>11</v>
      </c>
      <c r="D27" s="117"/>
      <c r="G27" s="135" t="s">
        <v>51</v>
      </c>
      <c r="H27" s="136">
        <f t="shared" ref="H27:O27" si="0">SUM(H18:H25)</f>
        <v>50</v>
      </c>
      <c r="I27" s="137">
        <f t="shared" si="0"/>
        <v>0</v>
      </c>
      <c r="J27" s="137">
        <f t="shared" si="0"/>
        <v>0</v>
      </c>
      <c r="K27" s="137">
        <f t="shared" si="0"/>
        <v>0</v>
      </c>
      <c r="L27" s="137">
        <f t="shared" si="0"/>
        <v>0</v>
      </c>
      <c r="M27" s="137">
        <f t="shared" si="0"/>
        <v>0</v>
      </c>
      <c r="N27" s="137">
        <f t="shared" si="0"/>
        <v>0</v>
      </c>
      <c r="O27" s="138">
        <f t="shared" si="0"/>
        <v>0</v>
      </c>
      <c r="P27" s="139">
        <f>SUM(P18:P26)</f>
        <v>0</v>
      </c>
    </row>
    <row r="28" spans="1:16" ht="57.6" customHeight="1" thickBot="1" x14ac:dyDescent="0.2">
      <c r="A28" s="140" t="s">
        <v>52</v>
      </c>
      <c r="B28" s="141" t="s">
        <v>27</v>
      </c>
      <c r="C28" s="142">
        <f>SUM(C18:C26)</f>
        <v>50</v>
      </c>
      <c r="D28" s="117"/>
      <c r="F28" s="154"/>
      <c r="G28" s="117" t="s">
        <v>21</v>
      </c>
    </row>
    <row r="29" spans="1:16" ht="11.25" x14ac:dyDescent="0.15">
      <c r="F29" s="155" t="s">
        <v>10</v>
      </c>
      <c r="G29" s="156" t="s">
        <v>22</v>
      </c>
    </row>
    <row r="30" spans="1:16" ht="11.25" x14ac:dyDescent="0.15">
      <c r="F30" s="155"/>
      <c r="G30" s="156" t="s">
        <v>23</v>
      </c>
    </row>
    <row r="31" spans="1:16" ht="12.75" customHeight="1" x14ac:dyDescent="0.15">
      <c r="F31" s="155" t="s">
        <v>11</v>
      </c>
      <c r="G31" s="156" t="s">
        <v>24</v>
      </c>
    </row>
    <row r="33" spans="7:16" ht="405" customHeight="1" x14ac:dyDescent="0.15">
      <c r="G33" s="180" t="s">
        <v>229</v>
      </c>
      <c r="H33" s="180"/>
      <c r="I33" s="180"/>
      <c r="J33" s="180"/>
      <c r="K33" s="180"/>
      <c r="L33" s="180"/>
      <c r="M33" s="180"/>
      <c r="N33" s="180"/>
      <c r="O33" s="180"/>
      <c r="P33" s="180"/>
    </row>
  </sheetData>
  <mergeCells count="5">
    <mergeCell ref="A17:C17"/>
    <mergeCell ref="A3:C3"/>
    <mergeCell ref="A1:O1"/>
    <mergeCell ref="G33:P33"/>
    <mergeCell ref="A16:C16"/>
  </mergeCells>
  <hyperlinks>
    <hyperlink ref="G29" r:id="rId1" display="https://www.e-tar.lt/portal/lt/legalAct/TAR.A3AC13936022/asr" xr:uid="{00000000-0004-0000-0400-000000000000}"/>
    <hyperlink ref="G30" r:id="rId2" xr:uid="{00000000-0004-0000-0400-000001000000}"/>
    <hyperlink ref="G31" r:id="rId3" display="https://aaa.lrv.lt/uploads/aaa/documents/files/NIR_2022 04 15 FINAL.pdf" xr:uid="{00000000-0004-0000-0400-000002000000}"/>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5CD9-C61A-4968-8B85-9439B5A19C6F}">
  <sheetPr codeName="Lapas17"/>
  <dimension ref="A1:K30"/>
  <sheetViews>
    <sheetView topLeftCell="A4" workbookViewId="0">
      <selection activeCell="A21" sqref="A21:XFD21"/>
    </sheetView>
  </sheetViews>
  <sheetFormatPr defaultRowHeight="15" x14ac:dyDescent="0.25"/>
  <cols>
    <col min="2" max="2" width="36.42578125" customWidth="1"/>
    <col min="3" max="5" width="18" customWidth="1"/>
  </cols>
  <sheetData>
    <row r="1" spans="1:6" x14ac:dyDescent="0.25">
      <c r="A1" t="s">
        <v>53</v>
      </c>
    </row>
    <row r="3" spans="1:6" x14ac:dyDescent="0.25">
      <c r="A3" t="s">
        <v>54</v>
      </c>
      <c r="B3">
        <v>2.512E-2</v>
      </c>
      <c r="C3" t="s">
        <v>55</v>
      </c>
      <c r="D3" t="s">
        <v>56</v>
      </c>
      <c r="E3" t="s">
        <v>57</v>
      </c>
      <c r="F3" s="1" t="s">
        <v>24</v>
      </c>
    </row>
    <row r="4" spans="1:6" x14ac:dyDescent="0.25">
      <c r="A4" t="s">
        <v>58</v>
      </c>
      <c r="B4">
        <v>4.2909999999999997E-2</v>
      </c>
      <c r="C4" t="s">
        <v>55</v>
      </c>
      <c r="D4" t="s">
        <v>56</v>
      </c>
      <c r="E4" t="s">
        <v>57</v>
      </c>
      <c r="F4" s="1" t="s">
        <v>24</v>
      </c>
    </row>
    <row r="5" spans="1:6" x14ac:dyDescent="0.25">
      <c r="A5" t="s">
        <v>59</v>
      </c>
      <c r="B5">
        <v>10.4</v>
      </c>
      <c r="C5" t="s">
        <v>60</v>
      </c>
      <c r="D5" t="s">
        <v>56</v>
      </c>
      <c r="E5" t="s">
        <v>57</v>
      </c>
    </row>
    <row r="10" spans="1:6" x14ac:dyDescent="0.25">
      <c r="B10" t="s">
        <v>61</v>
      </c>
    </row>
    <row r="11" spans="1:6" x14ac:dyDescent="0.25">
      <c r="B11" s="1" t="s">
        <v>23</v>
      </c>
    </row>
    <row r="12" spans="1:6" ht="15.75" thickBot="1" x14ac:dyDescent="0.3"/>
    <row r="13" spans="1:6" ht="18.75" x14ac:dyDescent="0.25">
      <c r="A13" s="2" t="s">
        <v>62</v>
      </c>
      <c r="B13" s="246" t="s">
        <v>63</v>
      </c>
      <c r="C13" s="3" t="s">
        <v>64</v>
      </c>
      <c r="D13" s="3" t="s">
        <v>65</v>
      </c>
      <c r="E13" s="248" t="s">
        <v>66</v>
      </c>
    </row>
    <row r="14" spans="1:6" ht="16.5" thickBot="1" x14ac:dyDescent="0.3">
      <c r="A14" s="4" t="s">
        <v>67</v>
      </c>
      <c r="B14" s="247"/>
      <c r="C14" s="5" t="s">
        <v>68</v>
      </c>
      <c r="D14" s="5" t="s">
        <v>68</v>
      </c>
      <c r="E14" s="249"/>
    </row>
    <row r="15" spans="1:6" ht="27.6" customHeight="1" thickBot="1" x14ac:dyDescent="0.3">
      <c r="A15" s="4" t="s">
        <v>10</v>
      </c>
      <c r="B15" s="6" t="s">
        <v>69</v>
      </c>
      <c r="C15" s="5">
        <v>1.1000000000000001</v>
      </c>
      <c r="D15" s="5">
        <v>0</v>
      </c>
      <c r="E15" s="5">
        <v>0.28999999999999998</v>
      </c>
    </row>
    <row r="16" spans="1:6" ht="27.6" customHeight="1" thickBot="1" x14ac:dyDescent="0.3">
      <c r="A16" s="4" t="s">
        <v>11</v>
      </c>
      <c r="B16" s="6" t="s">
        <v>70</v>
      </c>
      <c r="C16" s="5">
        <v>1.1000000000000001</v>
      </c>
      <c r="D16" s="5">
        <v>0</v>
      </c>
      <c r="E16" s="5">
        <v>0.28999999999999998</v>
      </c>
    </row>
    <row r="17" spans="1:11" ht="27.6" customHeight="1" thickBot="1" x14ac:dyDescent="0.3">
      <c r="A17" s="4" t="s">
        <v>71</v>
      </c>
      <c r="B17" s="6" t="s">
        <v>72</v>
      </c>
      <c r="C17" s="5">
        <v>1.1000000000000001</v>
      </c>
      <c r="D17" s="5">
        <v>0</v>
      </c>
      <c r="E17" s="5">
        <v>0.28999999999999998</v>
      </c>
    </row>
    <row r="18" spans="1:11" ht="27.6" customHeight="1" thickBot="1" x14ac:dyDescent="0.3">
      <c r="A18" s="4" t="s">
        <v>73</v>
      </c>
      <c r="B18" s="6" t="s">
        <v>74</v>
      </c>
      <c r="C18" s="5">
        <v>1.1000000000000001</v>
      </c>
      <c r="D18" s="5">
        <v>0</v>
      </c>
      <c r="E18" s="5">
        <v>0.22</v>
      </c>
    </row>
    <row r="19" spans="1:11" ht="27.6" customHeight="1" thickBot="1" x14ac:dyDescent="0.3">
      <c r="A19" s="4" t="s">
        <v>75</v>
      </c>
      <c r="B19" s="6" t="s">
        <v>76</v>
      </c>
      <c r="C19" s="5">
        <v>1.1000000000000001</v>
      </c>
      <c r="D19" s="5">
        <v>0</v>
      </c>
      <c r="E19" s="5">
        <v>0.36</v>
      </c>
    </row>
    <row r="20" spans="1:11" ht="27.6" customHeight="1" thickBot="1" x14ac:dyDescent="0.3">
      <c r="A20" s="4" t="s">
        <v>77</v>
      </c>
      <c r="B20" s="6" t="s">
        <v>78</v>
      </c>
      <c r="C20" s="5">
        <v>1.2</v>
      </c>
      <c r="D20" s="5">
        <v>0</v>
      </c>
      <c r="E20" s="5">
        <v>0.36</v>
      </c>
    </row>
    <row r="21" spans="1:11" ht="27.6" customHeight="1" thickBot="1" x14ac:dyDescent="0.3">
      <c r="A21" s="4" t="s">
        <v>80</v>
      </c>
      <c r="B21" s="6" t="s">
        <v>81</v>
      </c>
      <c r="C21" s="5">
        <v>0.2</v>
      </c>
      <c r="D21" s="5">
        <v>1</v>
      </c>
      <c r="E21" s="5">
        <v>0.04</v>
      </c>
    </row>
    <row r="22" spans="1:11" ht="27.6" customHeight="1" thickBot="1" x14ac:dyDescent="0.3">
      <c r="A22" s="4" t="s">
        <v>82</v>
      </c>
      <c r="B22" s="6" t="s">
        <v>83</v>
      </c>
      <c r="C22" s="5">
        <v>1.1000000000000001</v>
      </c>
      <c r="D22" s="5">
        <v>0</v>
      </c>
      <c r="E22" s="5">
        <v>0.22</v>
      </c>
    </row>
    <row r="23" spans="1:11" ht="27.6" customHeight="1" thickBot="1" x14ac:dyDescent="0.3">
      <c r="A23" s="4" t="s">
        <v>84</v>
      </c>
      <c r="B23" s="6" t="s">
        <v>85</v>
      </c>
      <c r="C23" s="5">
        <v>2.2999999999999998</v>
      </c>
      <c r="D23" s="5">
        <v>0.2</v>
      </c>
      <c r="E23" s="9">
        <v>0.151</v>
      </c>
    </row>
    <row r="24" spans="1:11" ht="27.6" customHeight="1" thickBot="1" x14ac:dyDescent="0.3">
      <c r="A24" s="4" t="s">
        <v>86</v>
      </c>
      <c r="B24" s="6" t="s">
        <v>87</v>
      </c>
      <c r="C24" s="5">
        <v>0.62</v>
      </c>
      <c r="D24" s="5">
        <v>0.63</v>
      </c>
      <c r="E24" s="5">
        <v>0.1</v>
      </c>
    </row>
    <row r="26" spans="1:11" x14ac:dyDescent="0.25">
      <c r="A26" s="13" t="s">
        <v>88</v>
      </c>
    </row>
    <row r="28" spans="1:11" ht="105" x14ac:dyDescent="0.25">
      <c r="A28" s="14" t="s">
        <v>89</v>
      </c>
      <c r="B28" s="14" t="s">
        <v>90</v>
      </c>
      <c r="C28" s="14" t="s">
        <v>91</v>
      </c>
      <c r="D28" s="14" t="s">
        <v>92</v>
      </c>
      <c r="E28" s="14" t="s">
        <v>93</v>
      </c>
      <c r="F28" s="14" t="s">
        <v>94</v>
      </c>
      <c r="G28" s="14" t="s">
        <v>95</v>
      </c>
    </row>
    <row r="29" spans="1:11" x14ac:dyDescent="0.25">
      <c r="A29" s="15" t="s">
        <v>96</v>
      </c>
      <c r="B29" s="16">
        <v>0.75</v>
      </c>
      <c r="C29" s="16">
        <v>43.99</v>
      </c>
      <c r="D29" s="17">
        <v>9.171915000000002</v>
      </c>
      <c r="E29" s="18"/>
      <c r="F29" s="18"/>
      <c r="G29" s="17">
        <v>0.25</v>
      </c>
      <c r="K29" s="19">
        <v>0.25226618704999998</v>
      </c>
    </row>
    <row r="30" spans="1:11" x14ac:dyDescent="0.25">
      <c r="A30" s="15" t="s">
        <v>97</v>
      </c>
      <c r="B30" s="31"/>
      <c r="C30" s="31"/>
      <c r="D30" s="31"/>
      <c r="E30" s="31"/>
      <c r="F30" s="31"/>
      <c r="G30" s="31">
        <v>0</v>
      </c>
    </row>
  </sheetData>
  <mergeCells count="2">
    <mergeCell ref="B13:B14"/>
    <mergeCell ref="E13:E14"/>
  </mergeCells>
  <hyperlinks>
    <hyperlink ref="F3" r:id="rId1" display="https://aaa.lrv.lt/uploads/aaa/documents/files/NIR_2022 04 15 FINAL.pdf" xr:uid="{C3E75F5A-FE63-486F-832E-01127A38EC95}"/>
    <hyperlink ref="F4" r:id="rId2" display="https://aaa.lrv.lt/uploads/aaa/documents/files/NIR_2022 04 15 FINAL.pdf" xr:uid="{B92007F4-B4FB-4AC3-AF12-77AA1AAA3620}"/>
    <hyperlink ref="B11" r:id="rId3" xr:uid="{5EE4C485-5E79-47C5-941C-525D7A6947F8}"/>
    <hyperlink ref="A26" r:id="rId4" xr:uid="{76D23806-D85A-4236-B830-AFF004F61A69}"/>
  </hyperlinks>
  <pageMargins left="0.7" right="0.7" top="0.75" bottom="0.75" header="0.3" footer="0.3"/>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6"/>
  <dimension ref="A1:K31"/>
  <sheetViews>
    <sheetView topLeftCell="A10" workbookViewId="0">
      <selection sqref="A1:XFD1048576"/>
    </sheetView>
  </sheetViews>
  <sheetFormatPr defaultRowHeight="15" x14ac:dyDescent="0.25"/>
  <cols>
    <col min="2" max="2" width="36.42578125" customWidth="1"/>
    <col min="3" max="5" width="18" customWidth="1"/>
  </cols>
  <sheetData>
    <row r="1" spans="1:6" x14ac:dyDescent="0.25">
      <c r="A1" t="s">
        <v>53</v>
      </c>
    </row>
    <row r="3" spans="1:6" x14ac:dyDescent="0.25">
      <c r="A3" t="s">
        <v>54</v>
      </c>
      <c r="B3">
        <v>2.512E-2</v>
      </c>
      <c r="C3" t="s">
        <v>55</v>
      </c>
      <c r="D3" t="s">
        <v>56</v>
      </c>
      <c r="E3" t="s">
        <v>57</v>
      </c>
      <c r="F3" s="1" t="s">
        <v>24</v>
      </c>
    </row>
    <row r="4" spans="1:6" x14ac:dyDescent="0.25">
      <c r="A4" t="s">
        <v>58</v>
      </c>
      <c r="B4">
        <v>4.2909999999999997E-2</v>
      </c>
      <c r="C4" t="s">
        <v>55</v>
      </c>
      <c r="D4" t="s">
        <v>56</v>
      </c>
      <c r="E4" t="s">
        <v>57</v>
      </c>
      <c r="F4" s="1" t="s">
        <v>24</v>
      </c>
    </row>
    <row r="5" spans="1:6" x14ac:dyDescent="0.25">
      <c r="A5" t="s">
        <v>59</v>
      </c>
      <c r="B5">
        <v>10.4</v>
      </c>
      <c r="C5" t="s">
        <v>60</v>
      </c>
      <c r="D5" t="s">
        <v>56</v>
      </c>
      <c r="E5" t="s">
        <v>57</v>
      </c>
    </row>
    <row r="10" spans="1:6" x14ac:dyDescent="0.25">
      <c r="B10" t="s">
        <v>61</v>
      </c>
    </row>
    <row r="11" spans="1:6" x14ac:dyDescent="0.25">
      <c r="B11" s="1" t="s">
        <v>23</v>
      </c>
    </row>
    <row r="12" spans="1:6" ht="15.75" thickBot="1" x14ac:dyDescent="0.3"/>
    <row r="13" spans="1:6" ht="18.75" x14ac:dyDescent="0.25">
      <c r="A13" s="2" t="s">
        <v>62</v>
      </c>
      <c r="B13" s="246" t="s">
        <v>63</v>
      </c>
      <c r="C13" s="3" t="s">
        <v>64</v>
      </c>
      <c r="D13" s="3" t="s">
        <v>65</v>
      </c>
      <c r="E13" s="248" t="s">
        <v>66</v>
      </c>
    </row>
    <row r="14" spans="1:6" ht="16.5" thickBot="1" x14ac:dyDescent="0.3">
      <c r="A14" s="4" t="s">
        <v>67</v>
      </c>
      <c r="B14" s="247"/>
      <c r="C14" s="5" t="s">
        <v>68</v>
      </c>
      <c r="D14" s="5" t="s">
        <v>68</v>
      </c>
      <c r="E14" s="249"/>
    </row>
    <row r="15" spans="1:6" ht="27.6" customHeight="1" thickBot="1" x14ac:dyDescent="0.3">
      <c r="A15" s="4" t="s">
        <v>10</v>
      </c>
      <c r="B15" s="6" t="s">
        <v>69</v>
      </c>
      <c r="C15" s="5">
        <v>1.1000000000000001</v>
      </c>
      <c r="D15" s="5">
        <v>0</v>
      </c>
      <c r="E15" s="5">
        <v>0.28999999999999998</v>
      </c>
    </row>
    <row r="16" spans="1:6" ht="27.6" customHeight="1" thickBot="1" x14ac:dyDescent="0.3">
      <c r="A16" s="4" t="s">
        <v>11</v>
      </c>
      <c r="B16" s="6" t="s">
        <v>70</v>
      </c>
      <c r="C16" s="5">
        <v>1.1000000000000001</v>
      </c>
      <c r="D16" s="5">
        <v>0</v>
      </c>
      <c r="E16" s="5">
        <v>0.28999999999999998</v>
      </c>
    </row>
    <row r="17" spans="1:11" ht="27.6" customHeight="1" thickBot="1" x14ac:dyDescent="0.3">
      <c r="A17" s="4" t="s">
        <v>71</v>
      </c>
      <c r="B17" s="6" t="s">
        <v>72</v>
      </c>
      <c r="C17" s="5">
        <v>1.1000000000000001</v>
      </c>
      <c r="D17" s="5">
        <v>0</v>
      </c>
      <c r="E17" s="5">
        <v>0.28999999999999998</v>
      </c>
    </row>
    <row r="18" spans="1:11" ht="27.6" customHeight="1" thickBot="1" x14ac:dyDescent="0.3">
      <c r="A18" s="4" t="s">
        <v>73</v>
      </c>
      <c r="B18" s="6" t="s">
        <v>74</v>
      </c>
      <c r="C18" s="5">
        <v>1.1000000000000001</v>
      </c>
      <c r="D18" s="5">
        <v>0</v>
      </c>
      <c r="E18" s="5">
        <v>0.22</v>
      </c>
    </row>
    <row r="19" spans="1:11" ht="27.6" customHeight="1" thickBot="1" x14ac:dyDescent="0.3">
      <c r="A19" s="4" t="s">
        <v>75</v>
      </c>
      <c r="B19" s="6" t="s">
        <v>76</v>
      </c>
      <c r="C19" s="5">
        <v>1.1000000000000001</v>
      </c>
      <c r="D19" s="5">
        <v>0</v>
      </c>
      <c r="E19" s="5">
        <v>0.36</v>
      </c>
    </row>
    <row r="20" spans="1:11" ht="27.6" customHeight="1" thickBot="1" x14ac:dyDescent="0.3">
      <c r="A20" s="4" t="s">
        <v>77</v>
      </c>
      <c r="B20" s="6" t="s">
        <v>78</v>
      </c>
      <c r="C20" s="5">
        <v>1.2</v>
      </c>
      <c r="D20" s="5">
        <v>0</v>
      </c>
      <c r="E20" s="5">
        <v>0.36</v>
      </c>
    </row>
    <row r="21" spans="1:11" ht="27.6" customHeight="1" thickBot="1" x14ac:dyDescent="0.3">
      <c r="A21" s="4"/>
      <c r="B21" s="7" t="s">
        <v>79</v>
      </c>
      <c r="C21" s="8"/>
      <c r="D21" s="8"/>
      <c r="E21" s="8">
        <f>0.3*E20</f>
        <v>0.108</v>
      </c>
    </row>
    <row r="22" spans="1:11" ht="27.6" customHeight="1" thickBot="1" x14ac:dyDescent="0.3">
      <c r="A22" s="4" t="s">
        <v>80</v>
      </c>
      <c r="B22" s="6" t="s">
        <v>81</v>
      </c>
      <c r="C22" s="5">
        <v>0.2</v>
      </c>
      <c r="D22" s="5">
        <v>1</v>
      </c>
      <c r="E22" s="5">
        <v>0.04</v>
      </c>
    </row>
    <row r="23" spans="1:11" ht="27.6" customHeight="1" thickBot="1" x14ac:dyDescent="0.3">
      <c r="A23" s="4" t="s">
        <v>82</v>
      </c>
      <c r="B23" s="6" t="s">
        <v>83</v>
      </c>
      <c r="C23" s="5">
        <v>1.1000000000000001</v>
      </c>
      <c r="D23" s="5">
        <v>0</v>
      </c>
      <c r="E23" s="5">
        <v>0.22</v>
      </c>
    </row>
    <row r="24" spans="1:11" ht="27.6" customHeight="1" thickBot="1" x14ac:dyDescent="0.3">
      <c r="A24" s="4" t="s">
        <v>84</v>
      </c>
      <c r="B24" s="6" t="s">
        <v>85</v>
      </c>
      <c r="C24" s="5">
        <v>2.2999999999999998</v>
      </c>
      <c r="D24" s="5">
        <v>0.2</v>
      </c>
      <c r="E24" s="9">
        <v>0.42</v>
      </c>
    </row>
    <row r="25" spans="1:11" ht="27.6" customHeight="1" thickBot="1" x14ac:dyDescent="0.3">
      <c r="A25" s="4" t="s">
        <v>86</v>
      </c>
      <c r="B25" s="6" t="s">
        <v>87</v>
      </c>
      <c r="C25" s="5">
        <v>0.62</v>
      </c>
      <c r="D25" s="5">
        <v>0.63</v>
      </c>
      <c r="E25" s="5">
        <v>0.1</v>
      </c>
    </row>
    <row r="27" spans="1:11" x14ac:dyDescent="0.25">
      <c r="A27" s="13" t="s">
        <v>88</v>
      </c>
    </row>
    <row r="29" spans="1:11" ht="105" x14ac:dyDescent="0.25">
      <c r="A29" s="14" t="s">
        <v>89</v>
      </c>
      <c r="B29" s="14" t="s">
        <v>90</v>
      </c>
      <c r="C29" s="14" t="s">
        <v>91</v>
      </c>
      <c r="D29" s="14" t="s">
        <v>92</v>
      </c>
      <c r="E29" s="14" t="s">
        <v>93</v>
      </c>
      <c r="F29" s="14" t="s">
        <v>94</v>
      </c>
      <c r="G29" s="14" t="s">
        <v>95</v>
      </c>
    </row>
    <row r="30" spans="1:11" x14ac:dyDescent="0.25">
      <c r="A30" s="15" t="s">
        <v>96</v>
      </c>
      <c r="B30" s="16">
        <v>0.75</v>
      </c>
      <c r="C30" s="16">
        <v>43.99</v>
      </c>
      <c r="D30" s="17">
        <v>9.171915000000002</v>
      </c>
      <c r="E30" s="18"/>
      <c r="F30" s="18"/>
      <c r="G30" s="17">
        <v>0.25</v>
      </c>
      <c r="K30" s="19">
        <v>0.25226618704999998</v>
      </c>
    </row>
    <row r="31" spans="1:11" x14ac:dyDescent="0.25">
      <c r="A31" s="15" t="s">
        <v>97</v>
      </c>
      <c r="B31" s="31"/>
      <c r="C31" s="31"/>
      <c r="D31" s="31"/>
      <c r="E31" s="31"/>
      <c r="F31" s="31"/>
      <c r="G31" s="31">
        <v>0</v>
      </c>
    </row>
  </sheetData>
  <sheetProtection algorithmName="SHA-512" hashValue="UpBvWrCW2KyiWWI3tFW/Rrl6dpf+D6aSTUZjoHW1gt0vpT3JxhTjKcMlFRx6A9IaaP03iEU50/MDjdLxsHFVIw==" saltValue="TCxT1XVxRaXaGMNMUL/fyA==" spinCount="100000" sheet="1" formatCells="0" formatColumns="0" formatRows="0" insertColumns="0" insertRows="0" insertHyperlinks="0" deleteColumns="0" deleteRows="0" sort="0" autoFilter="0" pivotTables="0"/>
  <mergeCells count="2">
    <mergeCell ref="B13:B14"/>
    <mergeCell ref="E13:E14"/>
  </mergeCells>
  <hyperlinks>
    <hyperlink ref="F3" r:id="rId1" display="https://aaa.lrv.lt/uploads/aaa/documents/files/NIR_2022 04 15 FINAL.pdf" xr:uid="{00000000-0004-0000-0500-000000000000}"/>
    <hyperlink ref="F4" r:id="rId2" display="https://aaa.lrv.lt/uploads/aaa/documents/files/NIR_2022 04 15 FINAL.pdf" xr:uid="{00000000-0004-0000-0500-000001000000}"/>
    <hyperlink ref="B11" r:id="rId3" xr:uid="{00000000-0004-0000-0500-000002000000}"/>
    <hyperlink ref="A27" r:id="rId4" xr:uid="{00000000-0004-0000-0500-000003000000}"/>
  </hyperlinks>
  <pageMargins left="0.7" right="0.7" top="0.75" bottom="0.75" header="0.3" footer="0.3"/>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7"/>
  <dimension ref="B1:F23"/>
  <sheetViews>
    <sheetView topLeftCell="A5" zoomScale="85" zoomScaleNormal="85" zoomScaleSheetLayoutView="100" workbookViewId="0">
      <selection activeCell="C23" sqref="C23:F23"/>
    </sheetView>
  </sheetViews>
  <sheetFormatPr defaultColWidth="8.85546875" defaultRowHeight="12.75" x14ac:dyDescent="0.2"/>
  <cols>
    <col min="1" max="1" width="4.5703125" style="12" customWidth="1"/>
    <col min="2" max="2" width="8.85546875" style="12"/>
    <col min="3" max="3" width="50" style="12" customWidth="1"/>
    <col min="4" max="4" width="68.7109375" style="12" customWidth="1"/>
    <col min="5" max="5" width="22.7109375" style="12" customWidth="1"/>
    <col min="6" max="6" width="46.140625" style="12" customWidth="1"/>
    <col min="7" max="16384" width="8.85546875" style="12"/>
  </cols>
  <sheetData>
    <row r="1" spans="2:6" ht="13.5" thickBot="1" x14ac:dyDescent="0.25"/>
    <row r="2" spans="2:6" ht="13.5" thickBot="1" x14ac:dyDescent="0.25">
      <c r="B2" s="254" t="s">
        <v>234</v>
      </c>
      <c r="C2" s="255"/>
      <c r="D2" s="255"/>
      <c r="E2" s="255"/>
      <c r="F2" s="256"/>
    </row>
    <row r="3" spans="2:6" ht="95.45" customHeight="1" thickBot="1" x14ac:dyDescent="0.25">
      <c r="B3" s="40" t="s">
        <v>16</v>
      </c>
      <c r="C3" s="41" t="s">
        <v>244</v>
      </c>
      <c r="D3" s="257" t="s">
        <v>208</v>
      </c>
      <c r="E3" s="258"/>
      <c r="F3" s="38" t="s">
        <v>185</v>
      </c>
    </row>
    <row r="4" spans="2:6" ht="18" customHeight="1" thickBot="1" x14ac:dyDescent="0.25">
      <c r="B4" s="35"/>
      <c r="C4" s="36"/>
      <c r="D4" s="36"/>
      <c r="E4" s="48" t="s">
        <v>173</v>
      </c>
      <c r="F4" s="37"/>
    </row>
    <row r="5" spans="2:6" ht="39" customHeight="1" x14ac:dyDescent="0.2">
      <c r="B5" s="281" t="s">
        <v>243</v>
      </c>
      <c r="C5" s="278" t="s">
        <v>255</v>
      </c>
      <c r="D5" s="266" t="s">
        <v>169</v>
      </c>
      <c r="E5" s="263"/>
      <c r="F5" s="250"/>
    </row>
    <row r="6" spans="2:6" ht="39" customHeight="1" x14ac:dyDescent="0.2">
      <c r="B6" s="261"/>
      <c r="C6" s="279"/>
      <c r="D6" s="267"/>
      <c r="E6" s="268"/>
      <c r="F6" s="251"/>
    </row>
    <row r="7" spans="2:6" ht="39" customHeight="1" x14ac:dyDescent="0.2">
      <c r="B7" s="261"/>
      <c r="C7" s="279"/>
      <c r="D7" s="95" t="s">
        <v>170</v>
      </c>
      <c r="E7" s="97">
        <f>E5-E6</f>
        <v>0</v>
      </c>
      <c r="F7" s="251"/>
    </row>
    <row r="8" spans="2:6" ht="39" customHeight="1" x14ac:dyDescent="0.2">
      <c r="B8" s="261"/>
      <c r="C8" s="279"/>
      <c r="D8" s="269" t="s">
        <v>171</v>
      </c>
      <c r="E8" s="270"/>
      <c r="F8" s="251"/>
    </row>
    <row r="9" spans="2:6" ht="39" customHeight="1" x14ac:dyDescent="0.2">
      <c r="B9" s="261"/>
      <c r="C9" s="279"/>
      <c r="D9" s="267"/>
      <c r="E9" s="268"/>
      <c r="F9" s="251"/>
    </row>
    <row r="10" spans="2:6" ht="39" customHeight="1" thickBot="1" x14ac:dyDescent="0.25">
      <c r="B10" s="262"/>
      <c r="C10" s="280"/>
      <c r="D10" s="96" t="s">
        <v>172</v>
      </c>
      <c r="E10" s="98">
        <f>E8-E9</f>
        <v>0</v>
      </c>
      <c r="F10" s="252"/>
    </row>
    <row r="11" spans="2:6" ht="39" customHeight="1" x14ac:dyDescent="0.2">
      <c r="B11" s="261" t="s">
        <v>248</v>
      </c>
      <c r="C11" s="259" t="s">
        <v>254</v>
      </c>
      <c r="D11" s="271" t="s">
        <v>245</v>
      </c>
      <c r="E11" s="273"/>
      <c r="F11" s="263"/>
    </row>
    <row r="12" spans="2:6" ht="0.75" customHeight="1" x14ac:dyDescent="0.2">
      <c r="B12" s="261"/>
      <c r="C12" s="259"/>
      <c r="D12" s="272"/>
      <c r="E12" s="274"/>
      <c r="F12" s="264"/>
    </row>
    <row r="13" spans="2:6" ht="39" customHeight="1" x14ac:dyDescent="0.2">
      <c r="B13" s="261"/>
      <c r="C13" s="259"/>
      <c r="D13" s="49" t="s">
        <v>246</v>
      </c>
      <c r="E13" s="44"/>
      <c r="F13" s="264"/>
    </row>
    <row r="14" spans="2:6" ht="39" customHeight="1" x14ac:dyDescent="0.2">
      <c r="B14" s="261"/>
      <c r="C14" s="259"/>
      <c r="D14" s="51" t="s">
        <v>170</v>
      </c>
      <c r="E14" s="45">
        <f>E11-E13</f>
        <v>0</v>
      </c>
      <c r="F14" s="264"/>
    </row>
    <row r="15" spans="2:6" ht="38.25" customHeight="1" x14ac:dyDescent="0.2">
      <c r="B15" s="261"/>
      <c r="C15" s="259"/>
      <c r="D15" s="275" t="s">
        <v>235</v>
      </c>
      <c r="E15" s="276"/>
      <c r="F15" s="264"/>
    </row>
    <row r="16" spans="2:6" ht="39" hidden="1" customHeight="1" x14ac:dyDescent="0.2">
      <c r="B16" s="261"/>
      <c r="C16" s="259"/>
      <c r="D16" s="272"/>
      <c r="E16" s="277"/>
      <c r="F16" s="264"/>
    </row>
    <row r="17" spans="2:6" ht="39" customHeight="1" x14ac:dyDescent="0.2">
      <c r="B17" s="261"/>
      <c r="C17" s="259"/>
      <c r="D17" s="49" t="s">
        <v>247</v>
      </c>
      <c r="E17" s="46"/>
      <c r="F17" s="264"/>
    </row>
    <row r="18" spans="2:6" ht="13.5" thickBot="1" x14ac:dyDescent="0.25">
      <c r="B18" s="262"/>
      <c r="C18" s="260"/>
      <c r="D18" s="50" t="s">
        <v>172</v>
      </c>
      <c r="E18" s="47">
        <f>E15-E16-E17</f>
        <v>0</v>
      </c>
      <c r="F18" s="265"/>
    </row>
    <row r="19" spans="2:6" ht="148.5" customHeight="1" thickBot="1" x14ac:dyDescent="0.25">
      <c r="B19" s="42" t="s">
        <v>252</v>
      </c>
      <c r="C19" s="43" t="s">
        <v>256</v>
      </c>
      <c r="D19" s="39" t="s">
        <v>174</v>
      </c>
      <c r="E19" s="39"/>
      <c r="F19" s="39"/>
    </row>
    <row r="20" spans="2:6" ht="130.15" customHeight="1" thickBot="1" x14ac:dyDescent="0.25">
      <c r="B20" s="32" t="s">
        <v>253</v>
      </c>
      <c r="C20" s="33" t="s">
        <v>257</v>
      </c>
      <c r="D20" s="39" t="s">
        <v>174</v>
      </c>
      <c r="E20" s="53"/>
      <c r="F20" s="53"/>
    </row>
    <row r="23" spans="2:6" ht="32.25" customHeight="1" x14ac:dyDescent="0.2">
      <c r="C23" s="253" t="s">
        <v>258</v>
      </c>
      <c r="D23" s="253"/>
      <c r="E23" s="253"/>
      <c r="F23" s="253"/>
    </row>
  </sheetData>
  <mergeCells count="17">
    <mergeCell ref="B5:B10"/>
    <mergeCell ref="F5:F10"/>
    <mergeCell ref="C23:F23"/>
    <mergeCell ref="B2:F2"/>
    <mergeCell ref="D3:E3"/>
    <mergeCell ref="C11:C18"/>
    <mergeCell ref="B11:B18"/>
    <mergeCell ref="F11:F18"/>
    <mergeCell ref="D5:D6"/>
    <mergeCell ref="E5:E6"/>
    <mergeCell ref="D8:D9"/>
    <mergeCell ref="E8:E9"/>
    <mergeCell ref="D11:D12"/>
    <mergeCell ref="E11:E12"/>
    <mergeCell ref="D15:D16"/>
    <mergeCell ref="E15:E16"/>
    <mergeCell ref="C5:C10"/>
  </mergeCells>
  <pageMargins left="0.7" right="0.7" top="0.75" bottom="0.75" header="0.3" footer="0.3"/>
  <pageSetup paperSize="9" scale="43" orientation="portrait" r:id="rId1"/>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s11"/>
  <dimension ref="B2:B39"/>
  <sheetViews>
    <sheetView topLeftCell="A22" workbookViewId="0">
      <selection activeCell="B4" sqref="B4"/>
    </sheetView>
  </sheetViews>
  <sheetFormatPr defaultColWidth="9.140625" defaultRowHeight="12.75" x14ac:dyDescent="0.2"/>
  <cols>
    <col min="1" max="1" width="3.5703125" style="12" customWidth="1"/>
    <col min="2" max="2" width="161.42578125" style="12" customWidth="1"/>
    <col min="3" max="16384" width="9.140625" style="12"/>
  </cols>
  <sheetData>
    <row r="2" spans="2:2" ht="25.5" x14ac:dyDescent="0.2">
      <c r="B2" s="54" t="s">
        <v>98</v>
      </c>
    </row>
    <row r="3" spans="2:2" x14ac:dyDescent="0.2">
      <c r="B3" s="54"/>
    </row>
    <row r="4" spans="2:2" x14ac:dyDescent="0.2">
      <c r="B4" s="55" t="s">
        <v>99</v>
      </c>
    </row>
    <row r="5" spans="2:2" ht="25.5" x14ac:dyDescent="0.2">
      <c r="B5" s="56" t="s">
        <v>100</v>
      </c>
    </row>
    <row r="6" spans="2:2" x14ac:dyDescent="0.2">
      <c r="B6" s="56" t="s">
        <v>101</v>
      </c>
    </row>
    <row r="7" spans="2:2" x14ac:dyDescent="0.2">
      <c r="B7" s="56" t="s">
        <v>102</v>
      </c>
    </row>
    <row r="8" spans="2:2" ht="25.5" x14ac:dyDescent="0.2">
      <c r="B8" s="56" t="s">
        <v>103</v>
      </c>
    </row>
    <row r="9" spans="2:2" x14ac:dyDescent="0.2">
      <c r="B9" s="57" t="s">
        <v>104</v>
      </c>
    </row>
    <row r="10" spans="2:2" x14ac:dyDescent="0.2">
      <c r="B10" s="58" t="s">
        <v>105</v>
      </c>
    </row>
    <row r="11" spans="2:2" x14ac:dyDescent="0.2">
      <c r="B11" s="59"/>
    </row>
    <row r="12" spans="2:2" x14ac:dyDescent="0.2">
      <c r="B12" s="55" t="s">
        <v>106</v>
      </c>
    </row>
    <row r="13" spans="2:2" ht="38.25" x14ac:dyDescent="0.2">
      <c r="B13" s="60" t="s">
        <v>107</v>
      </c>
    </row>
    <row r="14" spans="2:2" x14ac:dyDescent="0.2">
      <c r="B14" s="58" t="s">
        <v>105</v>
      </c>
    </row>
    <row r="15" spans="2:2" x14ac:dyDescent="0.2">
      <c r="B15" s="58"/>
    </row>
    <row r="16" spans="2:2" x14ac:dyDescent="0.2">
      <c r="B16" s="55" t="s">
        <v>108</v>
      </c>
    </row>
    <row r="17" spans="2:2" ht="25.5" x14ac:dyDescent="0.2">
      <c r="B17" s="60" t="s">
        <v>109</v>
      </c>
    </row>
    <row r="18" spans="2:2" x14ac:dyDescent="0.2">
      <c r="B18" s="58" t="s">
        <v>105</v>
      </c>
    </row>
    <row r="19" spans="2:2" x14ac:dyDescent="0.2">
      <c r="B19" s="58"/>
    </row>
    <row r="20" spans="2:2" x14ac:dyDescent="0.2">
      <c r="B20" s="55" t="s">
        <v>110</v>
      </c>
    </row>
    <row r="21" spans="2:2" ht="39" customHeight="1" x14ac:dyDescent="0.2">
      <c r="B21" s="56" t="s">
        <v>111</v>
      </c>
    </row>
    <row r="22" spans="2:2" ht="68.45" customHeight="1" x14ac:dyDescent="0.2">
      <c r="B22" s="56" t="s">
        <v>212</v>
      </c>
    </row>
    <row r="23" spans="2:2" ht="25.5" x14ac:dyDescent="0.2">
      <c r="B23" s="56" t="s">
        <v>112</v>
      </c>
    </row>
    <row r="24" spans="2:2" x14ac:dyDescent="0.2">
      <c r="B24" s="56" t="s">
        <v>113</v>
      </c>
    </row>
    <row r="25" spans="2:2" x14ac:dyDescent="0.2">
      <c r="B25" s="60" t="s">
        <v>114</v>
      </c>
    </row>
    <row r="26" spans="2:2" x14ac:dyDescent="0.2">
      <c r="B26" s="58" t="s">
        <v>105</v>
      </c>
    </row>
    <row r="27" spans="2:2" x14ac:dyDescent="0.2">
      <c r="B27" s="58"/>
    </row>
    <row r="28" spans="2:2" ht="25.5" x14ac:dyDescent="0.2">
      <c r="B28" s="58" t="s">
        <v>213</v>
      </c>
    </row>
    <row r="29" spans="2:2" x14ac:dyDescent="0.2">
      <c r="B29" s="58" t="s">
        <v>105</v>
      </c>
    </row>
    <row r="30" spans="2:2" x14ac:dyDescent="0.2">
      <c r="B30" s="58"/>
    </row>
    <row r="31" spans="2:2" x14ac:dyDescent="0.2">
      <c r="B31" s="55" t="s">
        <v>115</v>
      </c>
    </row>
    <row r="32" spans="2:2" ht="38.25" x14ac:dyDescent="0.2">
      <c r="B32" s="60" t="s">
        <v>116</v>
      </c>
    </row>
    <row r="33" spans="2:2" x14ac:dyDescent="0.2">
      <c r="B33" s="58" t="s">
        <v>105</v>
      </c>
    </row>
    <row r="34" spans="2:2" x14ac:dyDescent="0.2">
      <c r="B34" s="58"/>
    </row>
    <row r="35" spans="2:2" x14ac:dyDescent="0.2">
      <c r="B35" s="54" t="s">
        <v>117</v>
      </c>
    </row>
    <row r="36" spans="2:2" x14ac:dyDescent="0.2">
      <c r="B36" s="58" t="s">
        <v>105</v>
      </c>
    </row>
    <row r="37" spans="2:2" x14ac:dyDescent="0.2">
      <c r="B37" s="58"/>
    </row>
    <row r="38" spans="2:2" ht="38.25" x14ac:dyDescent="0.2">
      <c r="B38" s="61" t="s">
        <v>118</v>
      </c>
    </row>
    <row r="39" spans="2:2" x14ac:dyDescent="0.2">
      <c r="B39" s="62" t="s">
        <v>119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s12"/>
  <dimension ref="C1:E9"/>
  <sheetViews>
    <sheetView workbookViewId="0">
      <selection activeCell="F8" sqref="F8"/>
    </sheetView>
  </sheetViews>
  <sheetFormatPr defaultColWidth="9.140625" defaultRowHeight="12.75" x14ac:dyDescent="0.25"/>
  <cols>
    <col min="1" max="1" width="3.7109375" style="64" customWidth="1"/>
    <col min="2" max="22" width="18.5703125" style="64" customWidth="1"/>
    <col min="23" max="16384" width="9.140625" style="64"/>
  </cols>
  <sheetData>
    <row r="1" spans="3:5" x14ac:dyDescent="0.25">
      <c r="C1" s="63" t="s">
        <v>120</v>
      </c>
      <c r="E1" s="63" t="s">
        <v>121</v>
      </c>
    </row>
    <row r="2" spans="3:5" x14ac:dyDescent="0.25">
      <c r="C2" s="65">
        <v>1</v>
      </c>
    </row>
    <row r="3" spans="3:5" x14ac:dyDescent="0.25">
      <c r="C3" s="63" t="s">
        <v>122</v>
      </c>
    </row>
    <row r="4" spans="3:5" x14ac:dyDescent="0.25">
      <c r="C4" s="65">
        <v>1</v>
      </c>
    </row>
    <row r="5" spans="3:5" x14ac:dyDescent="0.25">
      <c r="C5" s="63" t="s">
        <v>123</v>
      </c>
    </row>
    <row r="6" spans="3:5" x14ac:dyDescent="0.25">
      <c r="C6" s="65">
        <v>1</v>
      </c>
    </row>
    <row r="7" spans="3:5" x14ac:dyDescent="0.25">
      <c r="D7" s="63" t="s">
        <v>124</v>
      </c>
    </row>
    <row r="8" spans="3:5" x14ac:dyDescent="0.25">
      <c r="C8" s="65">
        <v>1</v>
      </c>
    </row>
    <row r="9" spans="3:5" x14ac:dyDescent="0.25">
      <c r="C9" s="63" t="s">
        <v>125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7" ma:contentTypeDescription="Kurkite naują dokumentą." ma:contentTypeScope="" ma:versionID="d8a2bf34473274eec90b4b098eca0d3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dc8b5a5585890b1800c718b8e0c5ef7"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FF9F7C-C249-46B5-B290-E3E943811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F45836-6B36-42BD-897F-4C459B6CEE5B}">
  <ds:schemaRefs>
    <ds:schemaRef ds:uri="7ed14601-a767-49df-87ac-319a5ad53ef2"/>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8fa2b46d-e0e5-4105-8197-5a0c810b9da7"/>
    <ds:schemaRef ds:uri="http://purl.org/dc/dcmitype/"/>
    <ds:schemaRef ds:uri="http://purl.org/dc/terms/"/>
  </ds:schemaRefs>
</ds:datastoreItem>
</file>

<file path=customXml/itemProps3.xml><?xml version="1.0" encoding="utf-8"?>
<ds:datastoreItem xmlns:ds="http://schemas.openxmlformats.org/officeDocument/2006/customXml" ds:itemID="{2277CAAD-00AD-45EF-A1B4-7019BFE138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1</vt:i4>
      </vt:variant>
      <vt:variant>
        <vt:lpstr>Named Ranges</vt:lpstr>
      </vt:variant>
      <vt:variant>
        <vt:i4>1</vt:i4>
      </vt:variant>
    </vt:vector>
  </HeadingPairs>
  <TitlesOfParts>
    <vt:vector size="15" baseType="lpstr">
      <vt:lpstr>INSTRUKCIJA</vt:lpstr>
      <vt:lpstr>1. Veiklos ir pajamos</vt:lpstr>
      <vt:lpstr>2. Energijos taupymas</vt:lpstr>
      <vt:lpstr>Skaičiavimai</vt:lpstr>
      <vt:lpstr>Lapas1J</vt:lpstr>
      <vt:lpstr>Lapas1</vt:lpstr>
      <vt:lpstr>3. Tinkamos išlaidos</vt:lpstr>
      <vt:lpstr>SVV ryšiai</vt:lpstr>
      <vt:lpstr>SVV schema</vt:lpstr>
      <vt:lpstr>SVV sunkumai</vt:lpstr>
      <vt:lpstr>Didelės įmonės ryšiai</vt:lpstr>
      <vt:lpstr>Didelės įmonės schema</vt:lpstr>
      <vt:lpstr>Didelės įmonės sunkumai</vt:lpstr>
      <vt:lpstr>Diagrama1</vt:lpstr>
      <vt:lpstr>'3. Tinkamos išlaidos'!Print_Area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Laima Steponaitienė</dc:creator>
  <cp:keywords/>
  <dc:description/>
  <cp:lastModifiedBy>Jūratė Ramoškienė</cp:lastModifiedBy>
  <cp:revision/>
  <cp:lastPrinted>2025-04-13T16:18:40Z</cp:lastPrinted>
  <dcterms:created xsi:type="dcterms:W3CDTF">2022-10-19T15:09:54Z</dcterms:created>
  <dcterms:modified xsi:type="dcterms:W3CDTF">2026-05-06T05:49:15Z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