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19. KKS dok\2026_pagal audito ataskaitas\"/>
    </mc:Choice>
  </mc:AlternateContent>
  <xr:revisionPtr revIDLastSave="0" documentId="13_ncr:1_{80E24BFF-9078-4318-84F5-AB0312F609A5}" xr6:coauthVersionLast="47" xr6:coauthVersionMax="47" xr10:uidLastSave="{00000000-0000-0000-0000-000000000000}"/>
  <bookViews>
    <workbookView xWindow="20370" yWindow="-120" windowWidth="29040" windowHeight="15720" xr2:uid="{428460B9-909D-4B42-BB6D-83D173982977}"/>
  </bookViews>
  <sheets>
    <sheet name="scenariujus Nr. 3" sheetId="3" r:id="rId1"/>
    <sheet name="scenariujus Nr. 4" sheetId="4" r:id="rId2"/>
    <sheet name="WACC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K6" i="4"/>
  <c r="S6" i="4"/>
  <c r="R6" i="4"/>
  <c r="Q6" i="4"/>
  <c r="P6" i="4"/>
  <c r="O6" i="4"/>
  <c r="N6" i="4"/>
  <c r="M6" i="4"/>
  <c r="L6" i="4"/>
  <c r="J6" i="4"/>
  <c r="K7" i="3"/>
  <c r="K11" i="3" s="1"/>
  <c r="L7" i="3"/>
  <c r="L11" i="3" s="1"/>
  <c r="M7" i="3"/>
  <c r="M11" i="3" s="1"/>
  <c r="N7" i="3"/>
  <c r="N11" i="3" s="1"/>
  <c r="O7" i="3"/>
  <c r="O11" i="3" s="1"/>
  <c r="P7" i="3"/>
  <c r="P11" i="3" s="1"/>
  <c r="Q7" i="3"/>
  <c r="Q11" i="3" s="1"/>
  <c r="R7" i="3"/>
  <c r="R11" i="3" s="1"/>
  <c r="S7" i="3"/>
  <c r="S11" i="3" s="1"/>
  <c r="J7" i="3"/>
  <c r="J11" i="3" s="1"/>
  <c r="C11" i="1"/>
  <c r="I12" i="3" l="1"/>
  <c r="I13" i="3" s="1"/>
  <c r="I10" i="4"/>
</calcChain>
</file>

<file path=xl/sharedStrings.xml><?xml version="1.0" encoding="utf-8"?>
<sst xmlns="http://schemas.openxmlformats.org/spreadsheetml/2006/main" count="179" uniqueCount="71">
  <si>
    <t>Rd</t>
  </si>
  <si>
    <t>Wd</t>
  </si>
  <si>
    <t>Re</t>
  </si>
  <si>
    <t>m</t>
  </si>
  <si>
    <t>We</t>
  </si>
  <si>
    <t>Investicijų grąžos normos nustatymas (vidutinė svertinė kapitalo kaina)</t>
  </si>
  <si>
    <t>Lietuvoje taikomas pelno mokesčio tarifas, vieneto dalimis</t>
  </si>
  <si>
    <t>https://www.regula.lt/Puslapiai/naujienos/2023-metai/2023-06-23/vert-skelbia-duomenis-vidutinei-svertinei-kapitalo-kainai-(wacc)-skai%C4%8Diuoti.aspx</t>
  </si>
  <si>
    <t>https://e-seimas.lrs.lt/portal/legalAct/lt/TAD/d0c044e0622d11e5b316b7e07d98304b/asr</t>
  </si>
  <si>
    <t>https://www.lb.lt/lt/naujienos/2024-m-kovo-men-lietuvos-ir-euro-zonos-paskolu-ir-indeliu-palukanu-normu-palyginimas</t>
  </si>
  <si>
    <t>WACC =</t>
  </si>
  <si>
    <t>Informacijos šaltinis ir metodologija - Valstybinė energetikos reguliavimo taryba (VERT)</t>
  </si>
  <si>
    <t>VERT skelbiami duomenys vidutinei svertinei kapitalo kainai (WACC) skaičiuoti:</t>
  </si>
  <si>
    <t>VERT Investicijų grąžos normos nustatymo metodika:</t>
  </si>
  <si>
    <t>Lietuvos banko (LB) skelbima informacija - Lietuvos ir euro zonos paskolų ir indėlių palūkanų normos:</t>
  </si>
  <si>
    <t>skolinto kapitalo kaina, proc. (LB)</t>
  </si>
  <si>
    <t>skolinto kapitalo dalis kapitalo struktūroje (finansavimo skolintomis lėšomis dalis), vieneto dalimis (VERT)</t>
  </si>
  <si>
    <t>nuosavo kapitalo grąža, proc (VERT)</t>
  </si>
  <si>
    <t>nuosavo kapitalo dalis kapitalo struktūroje (finansavimo nuosavomis lėšomis dalis), vieneto dalimis (VERT)</t>
  </si>
  <si>
    <t>%</t>
  </si>
  <si>
    <t>EUR</t>
  </si>
  <si>
    <t>2026 m.</t>
  </si>
  <si>
    <t>2027 m.</t>
  </si>
  <si>
    <t>2028 m.</t>
  </si>
  <si>
    <t>2029 m.</t>
  </si>
  <si>
    <t>2030 m.</t>
  </si>
  <si>
    <t>2031 m.</t>
  </si>
  <si>
    <t>2032 m.</t>
  </si>
  <si>
    <t>2033 m.</t>
  </si>
  <si>
    <t>2034 m.</t>
  </si>
  <si>
    <t>Investicijos, kuriai prašoma subsidijos (valstybės pagalbos), vertė</t>
  </si>
  <si>
    <t>1.</t>
  </si>
  <si>
    <t>2.</t>
  </si>
  <si>
    <t>Priešingos padėties scenarijaus investicijos vertė, t.y. investcija ir jos vertė, nurodyti lentelės 1. punkte, kuri bus įvykdoma vėlesniais metais (įrašyti į atitinkamus metus)</t>
  </si>
  <si>
    <t>x</t>
  </si>
  <si>
    <t>3.</t>
  </si>
  <si>
    <t>Papildomos išlaidos, susijusios su priešingos padėties scenariaus investicija (išvardinti šlaidas):</t>
  </si>
  <si>
    <t>3.3.</t>
  </si>
  <si>
    <t>3.2.</t>
  </si>
  <si>
    <t>3.1.</t>
  </si>
  <si>
    <t>&lt;...nurodyti išlaidų rūšį &gt;</t>
  </si>
  <si>
    <t>Išlaidų kategorijų pavadinimas</t>
  </si>
  <si>
    <t>4.</t>
  </si>
  <si>
    <t>Priešingos padėties scenarijaus investicijos vertės grynoji dabartinė vertė</t>
  </si>
  <si>
    <t>5.</t>
  </si>
  <si>
    <t>Visos išlaidos susijusios su priešingos padėties scenarijaus investicija</t>
  </si>
  <si>
    <t>* informaciją įrašyti tik mėlyna spalva pažymėtuose langeliuose</t>
  </si>
  <si>
    <t>!!!</t>
  </si>
  <si>
    <t>Aprašas:</t>
  </si>
  <si>
    <t>Techninė priežiūra</t>
  </si>
  <si>
    <t>Remontai</t>
  </si>
  <si>
    <t>Modernizavimas</t>
  </si>
  <si>
    <t>išlaidos susijusios su priešingos padėties scenarijaus investicija, t.y. išlaidos ir investicijos į esamus įrenginius, siekiant juos toliau eksploatuoti:</t>
  </si>
  <si>
    <t>2.1.</t>
  </si>
  <si>
    <t>2.2.</t>
  </si>
  <si>
    <t>2.3.</t>
  </si>
  <si>
    <t>Tinkamos finansuoti išlaidos</t>
  </si>
  <si>
    <t>6.</t>
  </si>
  <si>
    <t>Europos komisijos išaiškinimas dėl priešpriešinių scenarijų ir WACC metodologijos taikymo:</t>
  </si>
  <si>
    <t>(i)</t>
  </si>
  <si>
    <t>(ii)</t>
  </si>
  <si>
    <t>(iii)</t>
  </si>
  <si>
    <t>(iv)</t>
  </si>
  <si>
    <t>https://www.esinvesticijos.lt/uploads/documents/docs/2023-12/39710ca99416aeb326f50434010feb6c5d4bf51b986aebf84b3dcda81e9bd2ce.pdf</t>
  </si>
  <si>
    <t>Eil. Nr</t>
  </si>
  <si>
    <t>„Privačių juridinių asmenų energijos vartojimo efektyvumo priemonių įgyvendinimas“ projektų finansavimo sąlygų aprašo 2.11.2. punktas</t>
  </si>
  <si>
    <r>
      <t xml:space="preserve">2.11.2. Kai pagal </t>
    </r>
    <r>
      <rPr>
        <b/>
        <u/>
        <sz val="14"/>
        <color rgb="FF000000"/>
        <rFont val="Times New Roman"/>
        <family val="1"/>
      </rPr>
      <t>priešingos</t>
    </r>
    <r>
      <rPr>
        <sz val="14"/>
        <color rgb="FF000000"/>
        <rFont val="Times New Roman"/>
        <family val="1"/>
      </rPr>
      <t xml:space="preserve"> padėties scenarijų numatoma </t>
    </r>
    <r>
      <rPr>
        <b/>
        <u/>
        <sz val="14"/>
        <color rgb="FF000000"/>
        <rFont val="Times New Roman"/>
        <family val="1"/>
      </rPr>
      <t>tokia pati investicija, kuri bus vykdoma vėliau</t>
    </r>
    <r>
      <rPr>
        <sz val="14"/>
        <color rgb="FF000000"/>
        <rFont val="Times New Roman"/>
        <family val="1"/>
      </rPr>
      <t xml:space="preserve">, tinkamas finansuoti išlaidas sudaro </t>
    </r>
    <r>
      <rPr>
        <b/>
        <u/>
        <sz val="14"/>
        <color rgb="FF000000"/>
        <rFont val="Times New Roman"/>
        <family val="1"/>
      </rPr>
      <t>investicijos, kuriai skiriama valstybės pagalba, išlaidų ir vėlesnės investicijos išlaidų grynosios dabartinės vertės skirtumas</t>
    </r>
    <r>
      <rPr>
        <sz val="14"/>
        <color rgb="FF000000"/>
        <rFont val="Times New Roman"/>
        <family val="1"/>
      </rPr>
      <t>, diskontuotas iki to momento, kai bus vykdoma remiama investicija.</t>
    </r>
  </si>
  <si>
    <t>„Privačių juridinių asmenų energijos vartojimo efektyvumo priemonių įgyvendinimas“ projektų finansavimo sąlygų aprašo 2.11.3. punktas</t>
  </si>
  <si>
    <r>
      <t xml:space="preserve">2.11.3. Kai pagal </t>
    </r>
    <r>
      <rPr>
        <b/>
        <u/>
        <sz val="14"/>
        <color rgb="FF000000"/>
        <rFont val="Times New Roman"/>
        <family val="1"/>
      </rPr>
      <t>priešingos</t>
    </r>
    <r>
      <rPr>
        <sz val="14"/>
        <color rgb="FF000000"/>
        <rFont val="Times New Roman"/>
        <family val="1"/>
      </rPr>
      <t xml:space="preserve"> padėties scenarijų </t>
    </r>
    <r>
      <rPr>
        <b/>
        <u/>
        <sz val="14"/>
        <color rgb="FF000000"/>
        <rFont val="Times New Roman"/>
        <family val="1"/>
      </rPr>
      <t>esami įrenginiai ir įranga būtų toliau eksploatuojami</t>
    </r>
    <r>
      <rPr>
        <sz val="14"/>
        <color rgb="FF000000"/>
        <rFont val="Times New Roman"/>
        <family val="1"/>
      </rPr>
      <t xml:space="preserve">, tinkamas finansuoti išlaidas sudaro </t>
    </r>
    <r>
      <rPr>
        <b/>
        <u/>
        <sz val="14"/>
        <color rgb="FF000000"/>
        <rFont val="Times New Roman"/>
        <family val="1"/>
      </rPr>
      <t>investicijos, kuriai skiriama valstybės pagalba,</t>
    </r>
    <r>
      <rPr>
        <sz val="14"/>
        <color rgb="FF000000"/>
        <rFont val="Times New Roman"/>
        <family val="1"/>
      </rPr>
      <t xml:space="preserve"> </t>
    </r>
    <r>
      <rPr>
        <b/>
        <u/>
        <sz val="14"/>
        <color rgb="FF000000"/>
        <rFont val="Times New Roman"/>
        <family val="1"/>
      </rPr>
      <t>išlaidų ir investicijos į esamo įrenginio ir įrangos</t>
    </r>
    <r>
      <rPr>
        <sz val="14"/>
        <color rgb="FF000000"/>
        <rFont val="Times New Roman"/>
        <family val="1"/>
      </rPr>
      <t xml:space="preserve"> techninę priežiūrą, remontą ir modernizavimą </t>
    </r>
    <r>
      <rPr>
        <b/>
        <u/>
        <sz val="14"/>
        <color rgb="FF000000"/>
        <rFont val="Times New Roman"/>
        <family val="1"/>
      </rPr>
      <t>išlaidų grynosios dabartinės vertės skirtumas</t>
    </r>
    <r>
      <rPr>
        <sz val="14"/>
        <color rgb="FF000000"/>
        <rFont val="Times New Roman"/>
        <family val="1"/>
      </rPr>
      <t>, diskontuotas iki to momento, kai bus vykdoma remiama investicija.</t>
    </r>
  </si>
  <si>
    <t>https://e-tar.lt/portal/lt/legalAct/0e1f648043c611f180c9c618618421ed?csrt=7868818380586797206</t>
  </si>
  <si>
    <t>2035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</si>
</sst>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Aptos Narrow"/>
      <family val="2"/>
      <charset val="186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4"/>
      <color rgb="FF000000"/>
      <name val="Times New Roman"/>
      <family val="1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0" fillId="0" borderId="1" xfId="0" applyBorder="1"/>
    <xf numFmtId="0" fontId="0" fillId="2" borderId="1" xfId="0" applyFill="1" applyBorder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0" fillId="4" borderId="0" xfId="0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  <xf numFmtId="0" fontId="3" fillId="0" borderId="0" xfId="1" applyAlignment="1">
      <alignment horizontal="left"/>
    </xf>
    <xf numFmtId="0" fontId="4" fillId="0" borderId="0" xfId="1" applyFont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2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7</xdr:row>
      <xdr:rowOff>171450</xdr:rowOff>
    </xdr:from>
    <xdr:to>
      <xdr:col>3</xdr:col>
      <xdr:colOff>1752600</xdr:colOff>
      <xdr:row>9</xdr:row>
      <xdr:rowOff>133350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9AA28E0-E1EF-07B0-2BF1-C439AA8B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57300"/>
          <a:ext cx="27908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-tar.lt/portal/lt/legalAct/0e1f648043c611f180c9c618618421ed?csrt=7868818380586797206" TargetMode="External"/><Relationship Id="rId1" Type="http://schemas.openxmlformats.org/officeDocument/2006/relationships/hyperlink" Target="https://e-seimas.lrs.lt/portal/legalActPrint/lt?jfwid=o0z444fwa&amp;documentId=fb193b02004a11f0a2ad91db29a9514e&amp;category=T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-tar.lt/portal/lt/legalAct/0e1f648043c611f180c9c618618421ed?csrt=7868818380586797206" TargetMode="External"/><Relationship Id="rId1" Type="http://schemas.openxmlformats.org/officeDocument/2006/relationships/hyperlink" Target="https://e-seimas.lrs.lt/portal/legalActPrint/lt?jfwid=o0z444fwa&amp;documentId=fb193b02004a11f0a2ad91db29a9514e&amp;category=TA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b.lt/lt/naujienos/2024-m-kovo-men-lietuvos-ir-euro-zonos-paskolu-ir-indeliu-palukanu-normu-palyginimas" TargetMode="External"/><Relationship Id="rId2" Type="http://schemas.openxmlformats.org/officeDocument/2006/relationships/hyperlink" Target="https://e-seimas.lrs.lt/portal/legalAct/lt/TAD/d0c044e0622d11e5b316b7e07d98304b/asr" TargetMode="External"/><Relationship Id="rId1" Type="http://schemas.openxmlformats.org/officeDocument/2006/relationships/hyperlink" Target="https://www.regula.lt/Puslapiai/naujienos/2023-metai/2023-06-23/vert-skelbia-duomenis-vidutinei-svertinei-kapitalo-kainai-(wacc)-skai%C4%8Diuoti.aspx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esinvesticijos.lt/uploads/documents/docs/2023-12/39710ca99416aeb326f50434010feb6c5d4bf51b986aebf84b3dcda81e9bd2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F981-2777-44BB-8F0A-0EF1427285F0}">
  <dimension ref="A1:V15"/>
  <sheetViews>
    <sheetView tabSelected="1" workbookViewId="0">
      <selection activeCell="L9" sqref="L9"/>
    </sheetView>
  </sheetViews>
  <sheetFormatPr defaultRowHeight="15" x14ac:dyDescent="0.25"/>
  <cols>
    <col min="7" max="7" width="16.28515625" customWidth="1"/>
    <col min="9" max="9" width="12.28515625" customWidth="1"/>
    <col min="10" max="10" width="11.140625" customWidth="1"/>
    <col min="11" max="12" width="10.85546875" customWidth="1"/>
    <col min="13" max="13" width="11.42578125" customWidth="1"/>
    <col min="14" max="14" width="11.140625" customWidth="1"/>
    <col min="15" max="16" width="10.42578125" customWidth="1"/>
    <col min="17" max="18" width="10.85546875" customWidth="1"/>
    <col min="19" max="19" width="11.7109375" customWidth="1"/>
  </cols>
  <sheetData>
    <row r="1" spans="1:22" ht="45.95" customHeight="1" x14ac:dyDescent="0.3">
      <c r="B1" s="38" t="s">
        <v>65</v>
      </c>
      <c r="C1" s="38"/>
      <c r="D1" s="38"/>
      <c r="E1" s="38"/>
      <c r="F1" s="38"/>
      <c r="G1" s="38"/>
      <c r="H1" s="38"/>
      <c r="I1" s="38"/>
      <c r="J1" s="38"/>
      <c r="K1" s="27" t="s">
        <v>48</v>
      </c>
      <c r="L1" s="32" t="s">
        <v>69</v>
      </c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100.5" customHeight="1" x14ac:dyDescent="0.3">
      <c r="B2" s="37" t="s">
        <v>66</v>
      </c>
      <c r="C2" s="37"/>
      <c r="D2" s="37"/>
      <c r="E2" s="37"/>
      <c r="F2" s="37"/>
      <c r="G2" s="37"/>
      <c r="H2" s="37"/>
      <c r="I2" s="37"/>
      <c r="J2" s="37"/>
    </row>
    <row r="3" spans="1:22" ht="15.75" thickBot="1" x14ac:dyDescent="0.3"/>
    <row r="4" spans="1:22" x14ac:dyDescent="0.25">
      <c r="A4" s="16" t="s">
        <v>64</v>
      </c>
      <c r="B4" s="36" t="s">
        <v>41</v>
      </c>
      <c r="C4" s="36"/>
      <c r="D4" s="36"/>
      <c r="E4" s="36"/>
      <c r="F4" s="36"/>
      <c r="G4" s="36"/>
      <c r="H4" s="17"/>
      <c r="I4" s="17"/>
      <c r="J4" s="17" t="s">
        <v>21</v>
      </c>
      <c r="K4" s="17" t="s">
        <v>22</v>
      </c>
      <c r="L4" s="17" t="s">
        <v>23</v>
      </c>
      <c r="M4" s="17" t="s">
        <v>24</v>
      </c>
      <c r="N4" s="17" t="s">
        <v>25</v>
      </c>
      <c r="O4" s="17" t="s">
        <v>26</v>
      </c>
      <c r="P4" s="17" t="s">
        <v>27</v>
      </c>
      <c r="Q4" s="17" t="s">
        <v>28</v>
      </c>
      <c r="R4" s="17" t="s">
        <v>29</v>
      </c>
      <c r="S4" s="42" t="s">
        <v>70</v>
      </c>
    </row>
    <row r="5" spans="1:22" ht="26.1" customHeight="1" x14ac:dyDescent="0.25">
      <c r="A5" s="18" t="s">
        <v>31</v>
      </c>
      <c r="B5" s="39" t="s">
        <v>30</v>
      </c>
      <c r="C5" s="39"/>
      <c r="D5" s="39"/>
      <c r="E5" s="39"/>
      <c r="F5" s="39"/>
      <c r="G5" s="39"/>
      <c r="H5" s="12" t="s">
        <v>20</v>
      </c>
      <c r="I5" s="12"/>
      <c r="J5" s="11" t="s">
        <v>34</v>
      </c>
      <c r="K5" s="11" t="s">
        <v>34</v>
      </c>
      <c r="L5" s="11" t="s">
        <v>34</v>
      </c>
      <c r="M5" s="11" t="s">
        <v>34</v>
      </c>
      <c r="N5" s="11" t="s">
        <v>34</v>
      </c>
      <c r="O5" s="11" t="s">
        <v>34</v>
      </c>
      <c r="P5" s="11" t="s">
        <v>34</v>
      </c>
      <c r="Q5" s="11" t="s">
        <v>34</v>
      </c>
      <c r="R5" s="11" t="s">
        <v>34</v>
      </c>
      <c r="S5" s="19" t="s">
        <v>34</v>
      </c>
    </row>
    <row r="6" spans="1:22" ht="48.95" customHeight="1" x14ac:dyDescent="0.25">
      <c r="A6" s="18" t="s">
        <v>32</v>
      </c>
      <c r="B6" s="35" t="s">
        <v>33</v>
      </c>
      <c r="C6" s="35"/>
      <c r="D6" s="35"/>
      <c r="E6" s="35"/>
      <c r="F6" s="35"/>
      <c r="G6" s="35"/>
      <c r="H6" s="12" t="s">
        <v>20</v>
      </c>
      <c r="I6" s="11" t="s">
        <v>34</v>
      </c>
      <c r="J6" s="12"/>
      <c r="K6" s="12"/>
      <c r="L6" s="12"/>
      <c r="M6" s="12"/>
      <c r="N6" s="12"/>
      <c r="O6" s="12"/>
      <c r="P6" s="12"/>
      <c r="Q6" s="12"/>
      <c r="R6" s="12"/>
      <c r="S6" s="20"/>
    </row>
    <row r="7" spans="1:22" ht="41.1" customHeight="1" x14ac:dyDescent="0.25">
      <c r="A7" s="18" t="s">
        <v>35</v>
      </c>
      <c r="B7" s="34" t="s">
        <v>36</v>
      </c>
      <c r="C7" s="34"/>
      <c r="D7" s="34"/>
      <c r="E7" s="34"/>
      <c r="F7" s="34"/>
      <c r="G7" s="34"/>
      <c r="H7" s="13" t="s">
        <v>20</v>
      </c>
      <c r="I7" s="13" t="s">
        <v>34</v>
      </c>
      <c r="J7" s="13">
        <f>SUM(J8:J10)</f>
        <v>0</v>
      </c>
      <c r="K7" s="13">
        <f t="shared" ref="K7:S7" si="0">SUM(K8:K10)</f>
        <v>0</v>
      </c>
      <c r="L7" s="13">
        <f t="shared" si="0"/>
        <v>0</v>
      </c>
      <c r="M7" s="13">
        <f t="shared" si="0"/>
        <v>0</v>
      </c>
      <c r="N7" s="13">
        <f t="shared" si="0"/>
        <v>0</v>
      </c>
      <c r="O7" s="13">
        <f t="shared" si="0"/>
        <v>0</v>
      </c>
      <c r="P7" s="13">
        <f t="shared" si="0"/>
        <v>0</v>
      </c>
      <c r="Q7" s="13">
        <f t="shared" si="0"/>
        <v>0</v>
      </c>
      <c r="R7" s="13">
        <f t="shared" si="0"/>
        <v>0</v>
      </c>
      <c r="S7" s="21">
        <f t="shared" si="0"/>
        <v>0</v>
      </c>
    </row>
    <row r="8" spans="1:22" ht="23.1" customHeight="1" x14ac:dyDescent="0.25">
      <c r="A8" s="18" t="s">
        <v>39</v>
      </c>
      <c r="B8" s="35" t="s">
        <v>40</v>
      </c>
      <c r="C8" s="35"/>
      <c r="D8" s="35"/>
      <c r="E8" s="35"/>
      <c r="F8" s="35"/>
      <c r="G8" s="35"/>
      <c r="H8" s="12" t="s">
        <v>20</v>
      </c>
      <c r="I8" s="11" t="s">
        <v>34</v>
      </c>
      <c r="J8" s="12"/>
      <c r="K8" s="12"/>
      <c r="L8" s="12"/>
      <c r="M8" s="12"/>
      <c r="N8" s="12"/>
      <c r="O8" s="12"/>
      <c r="P8" s="12"/>
      <c r="Q8" s="12"/>
      <c r="R8" s="12"/>
      <c r="S8" s="20"/>
    </row>
    <row r="9" spans="1:22" ht="21.6" customHeight="1" x14ac:dyDescent="0.25">
      <c r="A9" s="18" t="s">
        <v>38</v>
      </c>
      <c r="B9" s="35" t="s">
        <v>40</v>
      </c>
      <c r="C9" s="35"/>
      <c r="D9" s="35"/>
      <c r="E9" s="35"/>
      <c r="F9" s="35"/>
      <c r="G9" s="35"/>
      <c r="H9" s="12" t="s">
        <v>20</v>
      </c>
      <c r="I9" s="11" t="s">
        <v>34</v>
      </c>
      <c r="J9" s="12"/>
      <c r="K9" s="12"/>
      <c r="L9" s="12"/>
      <c r="M9" s="12"/>
      <c r="N9" s="12"/>
      <c r="O9" s="12"/>
      <c r="P9" s="12"/>
      <c r="Q9" s="12"/>
      <c r="R9" s="12"/>
      <c r="S9" s="20"/>
    </row>
    <row r="10" spans="1:22" ht="23.1" customHeight="1" x14ac:dyDescent="0.25">
      <c r="A10" s="18" t="s">
        <v>37</v>
      </c>
      <c r="B10" s="35" t="s">
        <v>40</v>
      </c>
      <c r="C10" s="35"/>
      <c r="D10" s="35"/>
      <c r="E10" s="35"/>
      <c r="F10" s="35"/>
      <c r="G10" s="35"/>
      <c r="H10" s="12" t="s">
        <v>20</v>
      </c>
      <c r="I10" s="11" t="s">
        <v>34</v>
      </c>
      <c r="J10" s="12"/>
      <c r="K10" s="12"/>
      <c r="L10" s="12"/>
      <c r="M10" s="12"/>
      <c r="N10" s="12"/>
      <c r="O10" s="12"/>
      <c r="P10" s="12"/>
      <c r="Q10" s="12"/>
      <c r="R10" s="12"/>
      <c r="S10" s="20"/>
    </row>
    <row r="11" spans="1:22" ht="31.5" customHeight="1" x14ac:dyDescent="0.25">
      <c r="A11" s="18" t="s">
        <v>42</v>
      </c>
      <c r="B11" s="34" t="s">
        <v>45</v>
      </c>
      <c r="C11" s="34"/>
      <c r="D11" s="34"/>
      <c r="E11" s="34"/>
      <c r="F11" s="34"/>
      <c r="G11" s="34"/>
      <c r="H11" s="13" t="s">
        <v>20</v>
      </c>
      <c r="I11" s="11" t="s">
        <v>34</v>
      </c>
      <c r="J11" s="13">
        <f>J7+J6</f>
        <v>0</v>
      </c>
      <c r="K11" s="13">
        <f t="shared" ref="K11:S11" si="1">K7+K6</f>
        <v>0</v>
      </c>
      <c r="L11" s="13">
        <f t="shared" si="1"/>
        <v>0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13">
        <f t="shared" si="1"/>
        <v>0</v>
      </c>
      <c r="Q11" s="13">
        <f t="shared" si="1"/>
        <v>0</v>
      </c>
      <c r="R11" s="13">
        <f t="shared" si="1"/>
        <v>0</v>
      </c>
      <c r="S11" s="21">
        <f t="shared" si="1"/>
        <v>0</v>
      </c>
    </row>
    <row r="12" spans="1:22" ht="38.450000000000003" customHeight="1" x14ac:dyDescent="0.25">
      <c r="A12" s="18" t="s">
        <v>44</v>
      </c>
      <c r="B12" s="34" t="s">
        <v>43</v>
      </c>
      <c r="C12" s="34"/>
      <c r="D12" s="34"/>
      <c r="E12" s="34"/>
      <c r="F12" s="34"/>
      <c r="G12" s="34"/>
      <c r="H12" s="13" t="s">
        <v>20</v>
      </c>
      <c r="I12" s="15">
        <f>NPV(WACC!C11/100,J11:S11)</f>
        <v>0</v>
      </c>
      <c r="J12" s="11" t="s">
        <v>34</v>
      </c>
      <c r="K12" s="11" t="s">
        <v>34</v>
      </c>
      <c r="L12" s="11" t="s">
        <v>34</v>
      </c>
      <c r="M12" s="11" t="s">
        <v>34</v>
      </c>
      <c r="N12" s="11" t="s">
        <v>34</v>
      </c>
      <c r="O12" s="11" t="s">
        <v>34</v>
      </c>
      <c r="P12" s="11" t="s">
        <v>34</v>
      </c>
      <c r="Q12" s="11" t="s">
        <v>34</v>
      </c>
      <c r="R12" s="11" t="s">
        <v>34</v>
      </c>
      <c r="S12" s="19" t="s">
        <v>34</v>
      </c>
    </row>
    <row r="13" spans="1:22" ht="38.450000000000003" customHeight="1" thickBot="1" x14ac:dyDescent="0.3">
      <c r="A13" s="22" t="s">
        <v>57</v>
      </c>
      <c r="B13" s="40" t="s">
        <v>56</v>
      </c>
      <c r="C13" s="40"/>
      <c r="D13" s="40"/>
      <c r="E13" s="40"/>
      <c r="F13" s="40"/>
      <c r="G13" s="40"/>
      <c r="H13" s="23" t="s">
        <v>20</v>
      </c>
      <c r="I13" s="24">
        <f>I12-I5</f>
        <v>0</v>
      </c>
      <c r="J13" s="25" t="s">
        <v>34</v>
      </c>
      <c r="K13" s="25" t="s">
        <v>34</v>
      </c>
      <c r="L13" s="25" t="s">
        <v>34</v>
      </c>
      <c r="M13" s="25" t="s">
        <v>34</v>
      </c>
      <c r="N13" s="25" t="s">
        <v>34</v>
      </c>
      <c r="O13" s="25" t="s">
        <v>34</v>
      </c>
      <c r="P13" s="25" t="s">
        <v>34</v>
      </c>
      <c r="Q13" s="25" t="s">
        <v>34</v>
      </c>
      <c r="R13" s="25" t="s">
        <v>34</v>
      </c>
      <c r="S13" s="26" t="s">
        <v>34</v>
      </c>
    </row>
    <row r="15" spans="1:22" ht="18.75" x14ac:dyDescent="0.25">
      <c r="A15" s="14" t="s">
        <v>47</v>
      </c>
      <c r="B15" s="8" t="s">
        <v>46</v>
      </c>
    </row>
  </sheetData>
  <mergeCells count="13">
    <mergeCell ref="L1:V1"/>
    <mergeCell ref="B13:G13"/>
    <mergeCell ref="B8:G8"/>
    <mergeCell ref="B9:G9"/>
    <mergeCell ref="B10:G10"/>
    <mergeCell ref="B4:G4"/>
    <mergeCell ref="B12:G12"/>
    <mergeCell ref="B11:G11"/>
    <mergeCell ref="B2:J2"/>
    <mergeCell ref="B1:J1"/>
    <mergeCell ref="B5:G5"/>
    <mergeCell ref="B6:G6"/>
    <mergeCell ref="B7:G7"/>
  </mergeCells>
  <phoneticPr fontId="10" type="noConversion"/>
  <hyperlinks>
    <hyperlink ref="K1" r:id="rId1" display="https://e-seimas.lrs.lt/portal/legalActPrint/lt?jfwid=o0z444fwa&amp;documentId=fb193b02004a11f0a2ad91db29a9514e&amp;category=TAD" xr:uid="{65F36135-E1B3-4BB7-B218-0DE8D8D87F2C}"/>
    <hyperlink ref="L1" r:id="rId2" xr:uid="{A483FB83-6EA8-4E92-B64B-0AA489EEBC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1C3B-00EA-43F7-9BC9-664905BFF7D2}">
  <dimension ref="A1:V13"/>
  <sheetViews>
    <sheetView workbookViewId="0">
      <selection activeCell="A4" sqref="A4:S11"/>
    </sheetView>
  </sheetViews>
  <sheetFormatPr defaultRowHeight="15" x14ac:dyDescent="0.25"/>
  <cols>
    <col min="7" max="7" width="16.28515625" customWidth="1"/>
    <col min="9" max="9" width="12.28515625" customWidth="1"/>
    <col min="10" max="10" width="11.140625" customWidth="1"/>
    <col min="11" max="12" width="10.85546875" customWidth="1"/>
    <col min="13" max="13" width="11.42578125" customWidth="1"/>
    <col min="14" max="14" width="11.140625" customWidth="1"/>
    <col min="15" max="16" width="10.42578125" customWidth="1"/>
    <col min="17" max="18" width="10.85546875" customWidth="1"/>
    <col min="19" max="19" width="11.7109375" customWidth="1"/>
  </cols>
  <sheetData>
    <row r="1" spans="1:22" ht="45.95" customHeight="1" x14ac:dyDescent="0.3">
      <c r="B1" s="38" t="s">
        <v>67</v>
      </c>
      <c r="C1" s="38"/>
      <c r="D1" s="38"/>
      <c r="E1" s="38"/>
      <c r="F1" s="38"/>
      <c r="G1" s="38"/>
      <c r="H1" s="38"/>
      <c r="I1" s="38"/>
      <c r="J1" s="38"/>
      <c r="K1" s="27" t="s">
        <v>48</v>
      </c>
      <c r="L1" s="32" t="s">
        <v>69</v>
      </c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100.5" customHeight="1" x14ac:dyDescent="0.3">
      <c r="B2" s="37" t="s">
        <v>68</v>
      </c>
      <c r="C2" s="37"/>
      <c r="D2" s="37"/>
      <c r="E2" s="37"/>
      <c r="F2" s="37"/>
      <c r="G2" s="37"/>
      <c r="H2" s="37"/>
      <c r="I2" s="37"/>
      <c r="J2" s="37"/>
    </row>
    <row r="3" spans="1:22" ht="15.75" thickBot="1" x14ac:dyDescent="0.3"/>
    <row r="4" spans="1:22" x14ac:dyDescent="0.25">
      <c r="A4" s="16"/>
      <c r="B4" s="36" t="s">
        <v>41</v>
      </c>
      <c r="C4" s="36"/>
      <c r="D4" s="36"/>
      <c r="E4" s="36"/>
      <c r="F4" s="36"/>
      <c r="G4" s="36"/>
      <c r="H4" s="17"/>
      <c r="I4" s="17"/>
      <c r="J4" s="17" t="s">
        <v>21</v>
      </c>
      <c r="K4" s="17" t="s">
        <v>22</v>
      </c>
      <c r="L4" s="17" t="s">
        <v>23</v>
      </c>
      <c r="M4" s="17" t="s">
        <v>24</v>
      </c>
      <c r="N4" s="17" t="s">
        <v>25</v>
      </c>
      <c r="O4" s="17" t="s">
        <v>26</v>
      </c>
      <c r="P4" s="17" t="s">
        <v>27</v>
      </c>
      <c r="Q4" s="17" t="s">
        <v>28</v>
      </c>
      <c r="R4" s="17" t="s">
        <v>29</v>
      </c>
      <c r="S4" s="42" t="s">
        <v>70</v>
      </c>
    </row>
    <row r="5" spans="1:22" ht="26.1" customHeight="1" x14ac:dyDescent="0.25">
      <c r="A5" s="18" t="s">
        <v>31</v>
      </c>
      <c r="B5" s="39" t="s">
        <v>30</v>
      </c>
      <c r="C5" s="39"/>
      <c r="D5" s="39"/>
      <c r="E5" s="39"/>
      <c r="F5" s="39"/>
      <c r="G5" s="39"/>
      <c r="H5" s="12" t="s">
        <v>20</v>
      </c>
      <c r="I5" s="12"/>
      <c r="J5" s="11" t="s">
        <v>34</v>
      </c>
      <c r="K5" s="11" t="s">
        <v>34</v>
      </c>
      <c r="L5" s="11" t="s">
        <v>34</v>
      </c>
      <c r="M5" s="11" t="s">
        <v>34</v>
      </c>
      <c r="N5" s="11" t="s">
        <v>34</v>
      </c>
      <c r="O5" s="11" t="s">
        <v>34</v>
      </c>
      <c r="P5" s="11" t="s">
        <v>34</v>
      </c>
      <c r="Q5" s="11" t="s">
        <v>34</v>
      </c>
      <c r="R5" s="11" t="s">
        <v>34</v>
      </c>
      <c r="S5" s="19" t="s">
        <v>34</v>
      </c>
    </row>
    <row r="6" spans="1:22" ht="46.5" customHeight="1" x14ac:dyDescent="0.25">
      <c r="A6" s="18" t="s">
        <v>32</v>
      </c>
      <c r="B6" s="34" t="s">
        <v>52</v>
      </c>
      <c r="C6" s="34"/>
      <c r="D6" s="34"/>
      <c r="E6" s="34"/>
      <c r="F6" s="34"/>
      <c r="G6" s="34"/>
      <c r="H6" s="13" t="s">
        <v>20</v>
      </c>
      <c r="I6" s="13" t="s">
        <v>34</v>
      </c>
      <c r="J6" s="13">
        <f>SUM(J7:J9)</f>
        <v>0</v>
      </c>
      <c r="K6" s="13">
        <f t="shared" ref="K6:S6" si="0">SUM(K7:K9)</f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21">
        <f t="shared" si="0"/>
        <v>0</v>
      </c>
    </row>
    <row r="7" spans="1:22" ht="23.1" customHeight="1" x14ac:dyDescent="0.25">
      <c r="A7" s="18" t="s">
        <v>53</v>
      </c>
      <c r="B7" s="35" t="s">
        <v>49</v>
      </c>
      <c r="C7" s="35"/>
      <c r="D7" s="35"/>
      <c r="E7" s="35"/>
      <c r="F7" s="35"/>
      <c r="G7" s="35"/>
      <c r="H7" s="12" t="s">
        <v>20</v>
      </c>
      <c r="I7" s="11" t="s">
        <v>34</v>
      </c>
      <c r="J7" s="12"/>
      <c r="K7" s="12"/>
      <c r="L7" s="12"/>
      <c r="M7" s="12"/>
      <c r="N7" s="12"/>
      <c r="O7" s="12"/>
      <c r="P7" s="12"/>
      <c r="Q7" s="12"/>
      <c r="R7" s="12"/>
      <c r="S7" s="20"/>
    </row>
    <row r="8" spans="1:22" ht="21.6" customHeight="1" x14ac:dyDescent="0.25">
      <c r="A8" s="18" t="s">
        <v>54</v>
      </c>
      <c r="B8" s="35" t="s">
        <v>50</v>
      </c>
      <c r="C8" s="35"/>
      <c r="D8" s="35"/>
      <c r="E8" s="35"/>
      <c r="F8" s="35"/>
      <c r="G8" s="35"/>
      <c r="H8" s="12" t="s">
        <v>20</v>
      </c>
      <c r="I8" s="11" t="s">
        <v>34</v>
      </c>
      <c r="J8" s="12"/>
      <c r="K8" s="12"/>
      <c r="L8" s="12"/>
      <c r="M8" s="12"/>
      <c r="N8" s="12"/>
      <c r="O8" s="12"/>
      <c r="P8" s="12"/>
      <c r="Q8" s="12"/>
      <c r="R8" s="12"/>
      <c r="S8" s="20"/>
    </row>
    <row r="9" spans="1:22" ht="23.1" customHeight="1" x14ac:dyDescent="0.25">
      <c r="A9" s="18" t="s">
        <v>55</v>
      </c>
      <c r="B9" s="35" t="s">
        <v>51</v>
      </c>
      <c r="C9" s="35"/>
      <c r="D9" s="35"/>
      <c r="E9" s="35"/>
      <c r="F9" s="35"/>
      <c r="G9" s="35"/>
      <c r="H9" s="12" t="s">
        <v>20</v>
      </c>
      <c r="I9" s="11" t="s">
        <v>34</v>
      </c>
      <c r="J9" s="12"/>
      <c r="K9" s="12"/>
      <c r="L9" s="12"/>
      <c r="M9" s="12"/>
      <c r="N9" s="12"/>
      <c r="O9" s="12"/>
      <c r="P9" s="12"/>
      <c r="Q9" s="12"/>
      <c r="R9" s="12"/>
      <c r="S9" s="20"/>
    </row>
    <row r="10" spans="1:22" ht="38.450000000000003" customHeight="1" x14ac:dyDescent="0.25">
      <c r="A10" s="18" t="s">
        <v>35</v>
      </c>
      <c r="B10" s="34" t="s">
        <v>43</v>
      </c>
      <c r="C10" s="34"/>
      <c r="D10" s="34"/>
      <c r="E10" s="34"/>
      <c r="F10" s="34"/>
      <c r="G10" s="34"/>
      <c r="H10" s="13" t="s">
        <v>20</v>
      </c>
      <c r="I10" s="15">
        <f>NPV(WACC!C11/100,J6:S6)</f>
        <v>0</v>
      </c>
      <c r="J10" s="11" t="s">
        <v>34</v>
      </c>
      <c r="K10" s="11" t="s">
        <v>34</v>
      </c>
      <c r="L10" s="11" t="s">
        <v>34</v>
      </c>
      <c r="M10" s="11" t="s">
        <v>34</v>
      </c>
      <c r="N10" s="11" t="s">
        <v>34</v>
      </c>
      <c r="O10" s="11" t="s">
        <v>34</v>
      </c>
      <c r="P10" s="11" t="s">
        <v>34</v>
      </c>
      <c r="Q10" s="11" t="s">
        <v>34</v>
      </c>
      <c r="R10" s="11" t="s">
        <v>34</v>
      </c>
      <c r="S10" s="19" t="s">
        <v>34</v>
      </c>
    </row>
    <row r="11" spans="1:22" ht="38.450000000000003" customHeight="1" thickBot="1" x14ac:dyDescent="0.3">
      <c r="A11" s="22" t="s">
        <v>42</v>
      </c>
      <c r="B11" s="40" t="s">
        <v>56</v>
      </c>
      <c r="C11" s="40"/>
      <c r="D11" s="40"/>
      <c r="E11" s="40"/>
      <c r="F11" s="40"/>
      <c r="G11" s="40"/>
      <c r="H11" s="23" t="s">
        <v>20</v>
      </c>
      <c r="I11" s="24">
        <f>I10-I5</f>
        <v>0</v>
      </c>
      <c r="J11" s="25" t="s">
        <v>34</v>
      </c>
      <c r="K11" s="25" t="s">
        <v>34</v>
      </c>
      <c r="L11" s="25" t="s">
        <v>34</v>
      </c>
      <c r="M11" s="25" t="s">
        <v>34</v>
      </c>
      <c r="N11" s="25" t="s">
        <v>34</v>
      </c>
      <c r="O11" s="25" t="s">
        <v>34</v>
      </c>
      <c r="P11" s="25" t="s">
        <v>34</v>
      </c>
      <c r="Q11" s="25" t="s">
        <v>34</v>
      </c>
      <c r="R11" s="25" t="s">
        <v>34</v>
      </c>
      <c r="S11" s="26" t="s">
        <v>34</v>
      </c>
    </row>
    <row r="13" spans="1:22" ht="18.75" x14ac:dyDescent="0.25">
      <c r="A13" s="14" t="s">
        <v>47</v>
      </c>
      <c r="B13" s="8" t="s">
        <v>46</v>
      </c>
    </row>
  </sheetData>
  <mergeCells count="11">
    <mergeCell ref="L1:V1"/>
    <mergeCell ref="B7:G7"/>
    <mergeCell ref="B8:G8"/>
    <mergeCell ref="B9:G9"/>
    <mergeCell ref="B10:G10"/>
    <mergeCell ref="B11:G11"/>
    <mergeCell ref="B1:J1"/>
    <mergeCell ref="B2:J2"/>
    <mergeCell ref="B4:G4"/>
    <mergeCell ref="B5:G5"/>
    <mergeCell ref="B6:G6"/>
  </mergeCells>
  <hyperlinks>
    <hyperlink ref="K1" r:id="rId1" display="https://e-seimas.lrs.lt/portal/legalActPrint/lt?jfwid=o0z444fwa&amp;documentId=fb193b02004a11f0a2ad91db29a9514e&amp;category=TAD" xr:uid="{588C4ABE-8AEA-44F0-A1CC-3C712E8EE5ED}"/>
    <hyperlink ref="L1" r:id="rId2" xr:uid="{3EFA07A2-25D8-4872-A783-C2618A2E94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C8E9-016E-4D27-9F47-430F722E5722}">
  <dimension ref="A1:H22"/>
  <sheetViews>
    <sheetView workbookViewId="0">
      <selection activeCell="F7" sqref="F7"/>
    </sheetView>
  </sheetViews>
  <sheetFormatPr defaultRowHeight="15" x14ac:dyDescent="0.25"/>
  <cols>
    <col min="4" max="4" width="39.140625" customWidth="1"/>
    <col min="5" max="5" width="31" customWidth="1"/>
  </cols>
  <sheetData>
    <row r="1" spans="1:8" ht="18.75" x14ac:dyDescent="0.3">
      <c r="B1" s="10" t="s">
        <v>5</v>
      </c>
    </row>
    <row r="2" spans="1:8" x14ac:dyDescent="0.25">
      <c r="B2" s="6"/>
    </row>
    <row r="3" spans="1:8" ht="18.75" x14ac:dyDescent="0.3">
      <c r="B3" s="9" t="s">
        <v>11</v>
      </c>
    </row>
    <row r="4" spans="1:8" ht="27.6" customHeight="1" x14ac:dyDescent="0.25">
      <c r="A4" s="31" t="s">
        <v>59</v>
      </c>
      <c r="B4" s="6" t="s">
        <v>12</v>
      </c>
      <c r="F4" s="5" t="s">
        <v>7</v>
      </c>
    </row>
    <row r="5" spans="1:8" ht="24.6" customHeight="1" x14ac:dyDescent="0.25">
      <c r="A5" s="31" t="s">
        <v>60</v>
      </c>
      <c r="B5" s="6" t="s">
        <v>13</v>
      </c>
      <c r="F5" s="5" t="s">
        <v>8</v>
      </c>
    </row>
    <row r="6" spans="1:8" ht="23.45" customHeight="1" x14ac:dyDescent="0.25">
      <c r="A6" s="31" t="s">
        <v>61</v>
      </c>
      <c r="B6" s="6" t="s">
        <v>14</v>
      </c>
      <c r="F6" s="5" t="s">
        <v>9</v>
      </c>
    </row>
    <row r="7" spans="1:8" ht="23.45" customHeight="1" x14ac:dyDescent="0.25">
      <c r="A7" s="31" t="s">
        <v>62</v>
      </c>
      <c r="B7" s="6" t="s">
        <v>58</v>
      </c>
      <c r="F7" s="5" t="s">
        <v>63</v>
      </c>
    </row>
    <row r="8" spans="1:8" x14ac:dyDescent="0.25">
      <c r="B8" s="7"/>
    </row>
    <row r="9" spans="1:8" ht="15.75" x14ac:dyDescent="0.25">
      <c r="B9" s="2"/>
    </row>
    <row r="10" spans="1:8" ht="18.75" x14ac:dyDescent="0.25">
      <c r="B10" s="1"/>
    </row>
    <row r="11" spans="1:8" x14ac:dyDescent="0.25">
      <c r="B11" s="28" t="s">
        <v>10</v>
      </c>
      <c r="C11" s="29">
        <f>ROUND(C13*C14+C15*(1/(1-C16))*C17,2)+1</f>
        <v>7.65</v>
      </c>
      <c r="D11" s="30" t="s">
        <v>19</v>
      </c>
    </row>
    <row r="13" spans="1:8" x14ac:dyDescent="0.25">
      <c r="B13" s="3" t="s">
        <v>0</v>
      </c>
      <c r="C13" s="4">
        <v>6.4</v>
      </c>
      <c r="D13" s="41" t="s">
        <v>15</v>
      </c>
      <c r="E13" s="41"/>
      <c r="F13" s="41"/>
      <c r="G13" s="41"/>
      <c r="H13" s="41"/>
    </row>
    <row r="14" spans="1:8" x14ac:dyDescent="0.25">
      <c r="B14" s="3" t="s">
        <v>1</v>
      </c>
      <c r="C14" s="4">
        <v>0.5</v>
      </c>
      <c r="D14" s="41" t="s">
        <v>16</v>
      </c>
      <c r="E14" s="41"/>
      <c r="F14" s="41"/>
      <c r="G14" s="41"/>
      <c r="H14" s="41"/>
    </row>
    <row r="15" spans="1:8" x14ac:dyDescent="0.25">
      <c r="B15" s="3" t="s">
        <v>2</v>
      </c>
      <c r="C15" s="4">
        <v>5.86</v>
      </c>
      <c r="D15" s="41" t="s">
        <v>17</v>
      </c>
      <c r="E15" s="41"/>
      <c r="F15" s="41"/>
      <c r="G15" s="41"/>
      <c r="H15" s="41"/>
    </row>
    <row r="16" spans="1:8" x14ac:dyDescent="0.25">
      <c r="B16" s="3" t="s">
        <v>3</v>
      </c>
      <c r="C16" s="4">
        <v>0.15</v>
      </c>
      <c r="D16" s="41" t="s">
        <v>6</v>
      </c>
      <c r="E16" s="41"/>
      <c r="F16" s="41"/>
      <c r="G16" s="41"/>
      <c r="H16" s="41"/>
    </row>
    <row r="17" spans="2:8" x14ac:dyDescent="0.25">
      <c r="B17" s="3" t="s">
        <v>4</v>
      </c>
      <c r="C17" s="4">
        <v>0.5</v>
      </c>
      <c r="D17" s="41" t="s">
        <v>18</v>
      </c>
      <c r="E17" s="41"/>
      <c r="F17" s="41"/>
      <c r="G17" s="41"/>
      <c r="H17" s="41"/>
    </row>
    <row r="20" spans="2:8" x14ac:dyDescent="0.25">
      <c r="B20" s="5"/>
    </row>
    <row r="21" spans="2:8" x14ac:dyDescent="0.25">
      <c r="B21" s="5"/>
    </row>
    <row r="22" spans="2:8" x14ac:dyDescent="0.25">
      <c r="B22" s="5"/>
    </row>
  </sheetData>
  <mergeCells count="5">
    <mergeCell ref="D13:H13"/>
    <mergeCell ref="D14:H14"/>
    <mergeCell ref="D15:H15"/>
    <mergeCell ref="D16:H16"/>
    <mergeCell ref="D17:H17"/>
  </mergeCells>
  <hyperlinks>
    <hyperlink ref="F4" r:id="rId1" xr:uid="{63730FC3-E171-49AB-8918-BCE8F233BE01}"/>
    <hyperlink ref="F5" r:id="rId2" xr:uid="{1B3A50D4-194B-454F-9A96-631EB9D8EBDE}"/>
    <hyperlink ref="F6" r:id="rId3" xr:uid="{3FA5DFDE-C68B-489D-BCC0-2CD3D262169A}"/>
    <hyperlink ref="F7" r:id="rId4" xr:uid="{144ABB12-4A90-456C-8BBF-E9EB8600054A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7ACC33-8E45-498B-955E-A7EF99EE985B}"/>
</file>

<file path=customXml/itemProps2.xml><?xml version="1.0" encoding="utf-8"?>
<ds:datastoreItem xmlns:ds="http://schemas.openxmlformats.org/officeDocument/2006/customXml" ds:itemID="{2DEFEED5-CE1C-4B64-80E0-CC2873BAD687}"/>
</file>

<file path=customXml/itemProps3.xml><?xml version="1.0" encoding="utf-8"?>
<ds:datastoreItem xmlns:ds="http://schemas.openxmlformats.org/officeDocument/2006/customXml" ds:itemID="{4044AFFA-015B-4F6B-BEEA-8B83640A8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scenariujus Nr. 3</vt:lpstr>
      <vt:lpstr>scenariujus Nr. 4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Steponaitienė</dc:creator>
  <cp:lastModifiedBy>Jūratė Ramoškienė</cp:lastModifiedBy>
  <dcterms:created xsi:type="dcterms:W3CDTF">2025-04-02T07:20:58Z</dcterms:created>
  <dcterms:modified xsi:type="dcterms:W3CDTF">2026-05-06T05:42:12Z</dcterms:modified>
</cp:coreProperties>
</file>