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N:\19. KKS dok\2025_Pagal_audito ataskaitas\MP pildymo instrukcija\"/>
    </mc:Choice>
  </mc:AlternateContent>
  <xr:revisionPtr revIDLastSave="0" documentId="13_ncr:1_{DFAA06F5-7CFA-4B7A-837F-574EB4257AC5}" xr6:coauthVersionLast="47" xr6:coauthVersionMax="47" xr10:uidLastSave="{00000000-0000-0000-0000-000000000000}"/>
  <bookViews>
    <workbookView xWindow="-28920" yWindow="0" windowWidth="29040" windowHeight="15720" activeTab="1" xr2:uid="{B01DE77D-B02E-4D47-9EF0-29BC1C8CBF70}"/>
  </bookViews>
  <sheets>
    <sheet name="30 proc. " sheetId="5" r:id="rId1"/>
    <sheet name="40 proc." sheetId="9" r:id="rId2"/>
    <sheet name="50 proc." sheetId="10" r:id="rId3"/>
    <sheet name="40 proc. " sheetId="4" state="hidden" r:id="rId4"/>
    <sheet name="50 proc. " sheetId="3" state="hidden" r:id="rId5"/>
    <sheet name="Lapas2" sheetId="2"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0" l="1"/>
  <c r="H12" i="10"/>
  <c r="I12" i="10" s="1"/>
  <c r="D12" i="10"/>
  <c r="E12" i="10" s="1"/>
  <c r="H10" i="10"/>
  <c r="D10" i="10"/>
  <c r="E10" i="10" s="1"/>
  <c r="D8" i="10"/>
  <c r="D14" i="10" s="1"/>
  <c r="B14" i="9"/>
  <c r="H12" i="9"/>
  <c r="I12" i="9" s="1"/>
  <c r="D12" i="9"/>
  <c r="E12" i="9" s="1"/>
  <c r="H10" i="9"/>
  <c r="I10" i="9" s="1"/>
  <c r="E10" i="9"/>
  <c r="D10" i="9"/>
  <c r="D8" i="9"/>
  <c r="E8" i="9" s="1"/>
  <c r="E14" i="9" s="1"/>
  <c r="H12" i="5"/>
  <c r="H10" i="5"/>
  <c r="H8" i="10" l="1"/>
  <c r="I8" i="10" s="1"/>
  <c r="D14" i="9"/>
  <c r="H8" i="9"/>
  <c r="H14" i="9" s="1"/>
  <c r="I10" i="10"/>
  <c r="E8" i="10"/>
  <c r="E14" i="10" s="1"/>
  <c r="B14" i="5"/>
  <c r="D12" i="5"/>
  <c r="E12" i="5" s="1"/>
  <c r="D10" i="5"/>
  <c r="I10" i="5" s="1"/>
  <c r="D8" i="5"/>
  <c r="B10" i="4"/>
  <c r="D8" i="4"/>
  <c r="E8" i="4" s="1"/>
  <c r="D6" i="4"/>
  <c r="H6" i="4" s="1"/>
  <c r="I6" i="4" s="1"/>
  <c r="B10" i="3"/>
  <c r="D8" i="3"/>
  <c r="E8" i="3" s="1"/>
  <c r="D6" i="3"/>
  <c r="H6" i="3" s="1"/>
  <c r="I6" i="3" s="1"/>
  <c r="H14" i="10" l="1"/>
  <c r="I14" i="10"/>
  <c r="I8" i="9"/>
  <c r="I14" i="9" s="1"/>
  <c r="H8" i="5"/>
  <c r="I8" i="5" s="1"/>
  <c r="E10" i="5"/>
  <c r="E8" i="5"/>
  <c r="D14" i="5"/>
  <c r="E6" i="4"/>
  <c r="E6" i="3"/>
  <c r="H14" i="5" l="1"/>
  <c r="E14" i="5"/>
  <c r="I12" i="5"/>
  <c r="I14" i="5" s="1"/>
</calcChain>
</file>

<file path=xl/sharedStrings.xml><?xml version="1.0" encoding="utf-8"?>
<sst xmlns="http://schemas.openxmlformats.org/spreadsheetml/2006/main" count="89" uniqueCount="34">
  <si>
    <t>Tinkamos po pirkimų</t>
  </si>
  <si>
    <t>Jei tinkamos viršija  paaiškoje numatytas:
1. Įkeli iš stulpelio D savarankiškai;
2. Jei leidžiam viršyti - nieko nekeisti.</t>
  </si>
  <si>
    <t>Subsidija po pirkimų</t>
  </si>
  <si>
    <t>Jei subsidoja viršija  paaiškoje numatytas:
1. Įkeli iš stulpelio E savarankiškai;
2. Jei leidžiam viršyti - nieko nekeisti.</t>
  </si>
  <si>
    <t>Sąskaitų faktūrų suma, Eur</t>
  </si>
  <si>
    <t>Iš viso  MP1:</t>
  </si>
  <si>
    <t xml:space="preserve">MP1 tinkamos, Eur </t>
  </si>
  <si>
    <t>MP1 subsidijos suma, Eur</t>
  </si>
  <si>
    <t/>
  </si>
  <si>
    <t>Diegiamos įrangos kaina po pirkimų, Eur</t>
  </si>
  <si>
    <t>Alternatyvaus pasiūlymo kaina paraiškoje, Eur</t>
  </si>
  <si>
    <t>Tinkamų išlaidų skaičiuoklė, kai finansavimo intensivumas 50 proc.</t>
  </si>
  <si>
    <t>Tinkamų išlaidų skaičiuoklė, kai finansavimo intensivumas 40 proc.</t>
  </si>
  <si>
    <t>Technologija Nr. 1</t>
  </si>
  <si>
    <t>Technologija Nr. 3</t>
  </si>
  <si>
    <t>Technologija Nr. 2</t>
  </si>
  <si>
    <t>MP subsidijos suma, Eur</t>
  </si>
  <si>
    <t>Pildome tik geltonus langelius</t>
  </si>
  <si>
    <t>Alternatyvaus pasiūlymo kaina paraiškoje, Eur be PVM</t>
  </si>
  <si>
    <t xml:space="preserve">MP tinkamų išlaidų suma, Eur </t>
  </si>
  <si>
    <t>Diegiamos įrangos kaina po pirkimų, Eur be PVM*</t>
  </si>
  <si>
    <t>Tinkamų lėšų ir subsidijos perskaičiavimas po atliktų pirkimų</t>
  </si>
  <si>
    <t>Tinkamų lėšų ir subsidijos skaičiavimas teikiant mokėjimo prašymą (toliau - MP)</t>
  </si>
  <si>
    <t>Iš viso MP:</t>
  </si>
  <si>
    <t>Tinkamų išlaidų skaičiuoklė, kai finansavimo intensyvumas 40 proc.</t>
  </si>
  <si>
    <t>Tinkamų išlaidų suma po pirkimų, Eur</t>
  </si>
  <si>
    <t>Subsidijos suma po pirkimų, Eur</t>
  </si>
  <si>
    <t>Sąskaitų faktūrų suma, Eur be PVM</t>
  </si>
  <si>
    <t>Iš viso, Eur:</t>
  </si>
  <si>
    <r>
      <t>*1. Kai įrangos įsigimo kaina yra lygi arba</t>
    </r>
    <r>
      <rPr>
        <u/>
        <sz val="10"/>
        <rFont val="Aptos Narrow"/>
        <family val="2"/>
        <scheme val="minor"/>
      </rPr>
      <t xml:space="preserve"> didesnė nei paraiškoje</t>
    </r>
    <r>
      <rPr>
        <sz val="10"/>
        <rFont val="Aptos Narrow"/>
        <family val="2"/>
        <scheme val="minor"/>
      </rPr>
      <t>, nurodoma f</t>
    </r>
    <r>
      <rPr>
        <u/>
        <sz val="10"/>
        <rFont val="Aptos Narrow"/>
        <family val="2"/>
        <scheme val="minor"/>
      </rPr>
      <t>inansavimo sutartyje numatyta įrangos įsigijimo kaina.</t>
    </r>
    <r>
      <rPr>
        <sz val="10"/>
        <rFont val="Aptos Narrow"/>
        <family val="2"/>
        <scheme val="minor"/>
      </rPr>
      <t xml:space="preserve">
  2. Kai įrangos įsigimo kaina yra </t>
    </r>
    <r>
      <rPr>
        <u/>
        <sz val="10"/>
        <rFont val="Aptos Narrow"/>
        <family val="2"/>
        <scheme val="minor"/>
      </rPr>
      <t>mažesnė nei paraiškoje</t>
    </r>
    <r>
      <rPr>
        <sz val="10"/>
        <rFont val="Aptos Narrow"/>
        <family val="2"/>
        <scheme val="minor"/>
      </rPr>
      <t xml:space="preserve">, nurodoma </t>
    </r>
    <r>
      <rPr>
        <u/>
        <sz val="10"/>
        <rFont val="Aptos Narrow"/>
        <family val="2"/>
        <scheme val="minor"/>
      </rPr>
      <t>faktinė įsigytos įrangos pirkimo kaina.</t>
    </r>
  </si>
  <si>
    <t>Tinkamų išlaidų skaičiuoklė, kai finansavimo intensyvumas 30 proc.</t>
  </si>
  <si>
    <t>Tinkamų išlaidų skaičiuoklė, kai finansavimo intensyvumas 50 proc.</t>
  </si>
  <si>
    <t>Tinkamų išlaidų ir subsidijos skaičiuoklė pagal Reglamento (ES) Nr. 651/2014 38 straipsnio 3 dalies a punktą: kai pagal priešingos padėties scenarijų numatoma mažesnio energijos vartojimo efektyvumo investicija, atitinkanti įprastą komercinę praktiką atitinkamame sektoriuje arba pagal atitinkamą veiklą, tinkamas finansuoti išlaidas sudaro investicijos, kuriai skiriama valstybės pagalba, išlaidų ir mažesnio energijos vartojimo efektyvumo investicijos išlaidų skirtumas.</t>
  </si>
  <si>
    <t>Žalių langelių reikšmės naudojamos pildant 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</si>
</sst>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charset val="186"/>
      <scheme val="minor"/>
    </font>
    <font>
      <b/>
      <sz val="11"/>
      <color theme="1"/>
      <name val="Aptos Narrow"/>
      <family val="2"/>
      <scheme val="minor"/>
    </font>
    <font>
      <sz val="8"/>
      <color theme="1"/>
      <name val="Aptos Narrow"/>
      <family val="2"/>
      <charset val="186"/>
      <scheme val="minor"/>
    </font>
    <font>
      <b/>
      <sz val="14"/>
      <color theme="1"/>
      <name val="Aptos Narrow"/>
      <family val="2"/>
      <scheme val="minor"/>
    </font>
    <font>
      <sz val="8"/>
      <color theme="1"/>
      <name val="Aptos Narrow"/>
      <family val="2"/>
      <scheme val="minor"/>
    </font>
    <font>
      <sz val="11"/>
      <color theme="0"/>
      <name val="Aptos Narrow"/>
      <family val="2"/>
      <charset val="186"/>
      <scheme val="minor"/>
    </font>
    <font>
      <sz val="11"/>
      <color rgb="FFFF0000"/>
      <name val="Aptos Narrow"/>
      <family val="2"/>
      <scheme val="minor"/>
    </font>
    <font>
      <b/>
      <sz val="12"/>
      <color theme="1"/>
      <name val="Aptos Narrow"/>
      <family val="2"/>
      <scheme val="minor"/>
    </font>
    <font>
      <sz val="11"/>
      <name val="Aptos Narrow"/>
      <family val="2"/>
      <charset val="186"/>
      <scheme val="minor"/>
    </font>
    <font>
      <b/>
      <sz val="14"/>
      <name val="Aptos Narrow"/>
      <family val="2"/>
      <scheme val="minor"/>
    </font>
    <font>
      <sz val="11"/>
      <name val="Aptos Narrow"/>
      <family val="2"/>
      <scheme val="minor"/>
    </font>
    <font>
      <sz val="10"/>
      <name val="Aptos Narrow"/>
      <family val="2"/>
      <scheme val="minor"/>
    </font>
    <font>
      <u/>
      <sz val="10"/>
      <name val="Aptos Narrow"/>
      <family val="2"/>
      <scheme val="minor"/>
    </font>
  </fonts>
  <fills count="5">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applyAlignment="1">
      <alignment wrapText="1"/>
    </xf>
    <xf numFmtId="2" fontId="0" fillId="0" borderId="0" xfId="0" applyNumberFormat="1"/>
    <xf numFmtId="0" fontId="0" fillId="3" borderId="3" xfId="0" applyFill="1" applyBorder="1"/>
    <xf numFmtId="0" fontId="0" fillId="3" borderId="4" xfId="0" applyFill="1" applyBorder="1"/>
    <xf numFmtId="2" fontId="0" fillId="0" borderId="1" xfId="0" applyNumberFormat="1" applyBorder="1"/>
    <xf numFmtId="0" fontId="0" fillId="0" borderId="1" xfId="0" applyBorder="1"/>
    <xf numFmtId="0" fontId="0" fillId="0" borderId="1" xfId="0" applyBorder="1" applyAlignment="1">
      <alignment wrapText="1"/>
    </xf>
    <xf numFmtId="0" fontId="2" fillId="0" borderId="1" xfId="0" applyFont="1" applyBorder="1" applyAlignment="1">
      <alignment wrapText="1"/>
    </xf>
    <xf numFmtId="2" fontId="0" fillId="2" borderId="1" xfId="0" applyNumberFormat="1" applyFill="1" applyBorder="1"/>
    <xf numFmtId="2" fontId="0" fillId="4" borderId="1" xfId="0" applyNumberFormat="1" applyFill="1" applyBorder="1"/>
    <xf numFmtId="0" fontId="3" fillId="3" borderId="2" xfId="0" applyFont="1" applyFill="1" applyBorder="1"/>
    <xf numFmtId="0" fontId="0" fillId="0" borderId="1" xfId="0" applyBorder="1" applyAlignment="1">
      <alignment horizontal="right"/>
    </xf>
    <xf numFmtId="2" fontId="5" fillId="0" borderId="0" xfId="0" applyNumberFormat="1" applyFont="1"/>
    <xf numFmtId="0" fontId="2" fillId="0" borderId="9" xfId="0" applyFont="1" applyBorder="1" applyAlignment="1">
      <alignment wrapText="1"/>
    </xf>
    <xf numFmtId="0" fontId="0" fillId="0" borderId="9" xfId="0" applyBorder="1"/>
    <xf numFmtId="2" fontId="1" fillId="0" borderId="11" xfId="0" applyNumberFormat="1" applyFont="1" applyBorder="1"/>
    <xf numFmtId="2" fontId="0" fillId="0" borderId="11" xfId="0" applyNumberFormat="1" applyBorder="1"/>
    <xf numFmtId="2" fontId="1" fillId="0" borderId="12" xfId="0" applyNumberFormat="1" applyFont="1" applyBorder="1"/>
    <xf numFmtId="0" fontId="4" fillId="0" borderId="14" xfId="0" applyFont="1" applyBorder="1" applyAlignment="1">
      <alignment wrapText="1"/>
    </xf>
    <xf numFmtId="2" fontId="0" fillId="2" borderId="14" xfId="0" applyNumberFormat="1" applyFill="1" applyBorder="1"/>
    <xf numFmtId="2" fontId="0" fillId="0" borderId="14" xfId="0" applyNumberFormat="1" applyBorder="1"/>
    <xf numFmtId="2" fontId="1" fillId="0" borderId="10" xfId="0" applyNumberFormat="1" applyFont="1" applyBorder="1"/>
    <xf numFmtId="0" fontId="6" fillId="0" borderId="0" xfId="0" applyFont="1" applyAlignment="1">
      <alignment vertical="center" wrapText="1"/>
    </xf>
    <xf numFmtId="0" fontId="0" fillId="0" borderId="1" xfId="0" applyBorder="1" applyAlignment="1">
      <alignment horizontal="center" vertical="center" wrapText="1"/>
    </xf>
    <xf numFmtId="2" fontId="0" fillId="0" borderId="9" xfId="0" applyNumberFormat="1" applyBorder="1"/>
    <xf numFmtId="0" fontId="1" fillId="4" borderId="0" xfId="0" applyFont="1" applyFill="1"/>
    <xf numFmtId="0" fontId="10" fillId="0" borderId="1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10" fillId="0" borderId="13" xfId="0" applyFont="1" applyBorder="1" applyAlignment="1">
      <alignment horizontal="right"/>
    </xf>
    <xf numFmtId="0" fontId="10" fillId="0" borderId="0" xfId="0" applyFont="1"/>
    <xf numFmtId="0" fontId="10" fillId="0" borderId="0" xfId="0" applyFont="1" applyAlignment="1">
      <alignment wrapText="1"/>
    </xf>
    <xf numFmtId="0" fontId="8" fillId="0" borderId="0" xfId="0" applyFont="1" applyAlignment="1">
      <alignment horizontal="center" vertical="center" wrapText="1"/>
    </xf>
    <xf numFmtId="0" fontId="7" fillId="2" borderId="0" xfId="0" applyFont="1" applyFill="1" applyAlignment="1">
      <alignment horizontal="left"/>
    </xf>
    <xf numFmtId="0" fontId="11" fillId="0" borderId="0" xfId="0" applyFont="1" applyAlignment="1">
      <alignment horizontal="left"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9" fillId="3" borderId="8" xfId="0" applyFont="1" applyFill="1" applyBorder="1" applyAlignment="1">
      <alignment horizontal="center" vertical="center"/>
    </xf>
    <xf numFmtId="0" fontId="9" fillId="3" borderId="0" xfId="0" applyFont="1" applyFill="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B7C0F-F189-4C3A-8735-01E470696F5A}">
  <dimension ref="A1:L19"/>
  <sheetViews>
    <sheetView zoomScaleNormal="100" workbookViewId="0">
      <selection activeCell="B19" sqref="B19"/>
    </sheetView>
  </sheetViews>
  <sheetFormatPr defaultRowHeight="14.4" x14ac:dyDescent="0.3"/>
  <cols>
    <col min="1" max="1" width="16.33203125" customWidth="1"/>
    <col min="2" max="2" width="17.6640625" customWidth="1"/>
    <col min="3" max="3" width="17" customWidth="1"/>
    <col min="4" max="4" width="13.88671875" customWidth="1"/>
    <col min="5" max="5" width="16.33203125" customWidth="1"/>
    <col min="7" max="7" width="14.44140625" customWidth="1"/>
    <col min="8" max="8" width="16.109375" customWidth="1"/>
    <col min="9" max="9" width="16" customWidth="1"/>
  </cols>
  <sheetData>
    <row r="1" spans="1:12" ht="71.25" customHeight="1" x14ac:dyDescent="0.3">
      <c r="A1" s="23"/>
      <c r="B1" s="34" t="s">
        <v>32</v>
      </c>
      <c r="C1" s="34"/>
      <c r="D1" s="34"/>
      <c r="E1" s="34"/>
      <c r="F1" s="34"/>
      <c r="G1" s="34"/>
      <c r="H1" s="34"/>
      <c r="I1" s="34"/>
    </row>
    <row r="3" spans="1:12" ht="25.2" customHeight="1" x14ac:dyDescent="0.3">
      <c r="B3" s="43" t="s">
        <v>30</v>
      </c>
      <c r="C3" s="44"/>
      <c r="D3" s="44"/>
      <c r="E3" s="44"/>
      <c r="F3" s="44"/>
      <c r="G3" s="44"/>
      <c r="H3" s="44"/>
      <c r="I3" s="44"/>
    </row>
    <row r="4" spans="1:12" ht="15" thickBot="1" x14ac:dyDescent="0.35">
      <c r="F4" s="13">
        <v>0.3</v>
      </c>
    </row>
    <row r="5" spans="1:12" ht="36" customHeight="1" thickBot="1" x14ac:dyDescent="0.35">
      <c r="B5" s="37" t="s">
        <v>21</v>
      </c>
      <c r="C5" s="38"/>
      <c r="D5" s="38"/>
      <c r="E5" s="39"/>
      <c r="F5" s="13"/>
      <c r="G5" s="40" t="s">
        <v>22</v>
      </c>
      <c r="H5" s="41"/>
      <c r="I5" s="42"/>
    </row>
    <row r="6" spans="1:12" s="32" customFormat="1" ht="57.6" x14ac:dyDescent="0.3">
      <c r="B6" s="27" t="s">
        <v>20</v>
      </c>
      <c r="C6" s="28" t="s">
        <v>18</v>
      </c>
      <c r="D6" s="28" t="s">
        <v>25</v>
      </c>
      <c r="E6" s="29" t="s">
        <v>26</v>
      </c>
      <c r="F6" s="30"/>
      <c r="G6" s="28" t="s">
        <v>27</v>
      </c>
      <c r="H6" s="28" t="s">
        <v>19</v>
      </c>
      <c r="I6" s="28" t="s">
        <v>16</v>
      </c>
      <c r="J6" s="33"/>
    </row>
    <row r="7" spans="1:12" ht="22.2" customHeight="1" x14ac:dyDescent="0.3">
      <c r="B7" s="19"/>
      <c r="C7" s="7"/>
      <c r="D7" s="8"/>
      <c r="E7" s="14"/>
      <c r="F7" s="1"/>
      <c r="G7" s="7"/>
      <c r="H7" s="7"/>
      <c r="I7" s="7"/>
      <c r="J7" s="1"/>
      <c r="K7" s="1"/>
      <c r="L7" s="1"/>
    </row>
    <row r="8" spans="1:12" x14ac:dyDescent="0.3">
      <c r="A8" t="s">
        <v>13</v>
      </c>
      <c r="B8" s="20">
        <v>0</v>
      </c>
      <c r="C8" s="9">
        <v>0</v>
      </c>
      <c r="D8" s="5">
        <f>B8-C8</f>
        <v>0</v>
      </c>
      <c r="E8" s="25">
        <f>D8*$F$4</f>
        <v>0</v>
      </c>
      <c r="F8" s="2" t="s">
        <v>8</v>
      </c>
      <c r="G8" s="9">
        <v>0</v>
      </c>
      <c r="H8" s="10">
        <f>IF($B$8, G8*$D$8/$B$8, 0)</f>
        <v>0</v>
      </c>
      <c r="I8" s="10">
        <f>H8*$F$4</f>
        <v>0</v>
      </c>
    </row>
    <row r="9" spans="1:12" x14ac:dyDescent="0.3">
      <c r="B9" s="21"/>
      <c r="C9" s="5"/>
      <c r="D9" s="6"/>
      <c r="E9" s="15"/>
      <c r="G9" s="6"/>
      <c r="H9" s="6"/>
      <c r="I9" s="6"/>
    </row>
    <row r="10" spans="1:12" x14ac:dyDescent="0.3">
      <c r="A10" t="s">
        <v>15</v>
      </c>
      <c r="B10" s="20">
        <v>0</v>
      </c>
      <c r="C10" s="9">
        <v>0</v>
      </c>
      <c r="D10" s="5">
        <f>B10-C10</f>
        <v>0</v>
      </c>
      <c r="E10" s="25">
        <f>D10*$F$4</f>
        <v>0</v>
      </c>
      <c r="F10" s="2" t="s">
        <v>8</v>
      </c>
      <c r="G10" s="9">
        <v>0</v>
      </c>
      <c r="H10" s="10">
        <f>IF($B$10, G10*$D$10/$B$10, 0)</f>
        <v>0</v>
      </c>
      <c r="I10" s="10">
        <f>H10*$F$4</f>
        <v>0</v>
      </c>
    </row>
    <row r="11" spans="1:12" x14ac:dyDescent="0.3">
      <c r="B11" s="21"/>
      <c r="C11" s="5"/>
      <c r="D11" s="5"/>
      <c r="E11" s="25"/>
      <c r="F11" s="2"/>
      <c r="G11" s="5"/>
      <c r="H11" s="5"/>
      <c r="I11" s="5"/>
    </row>
    <row r="12" spans="1:12" x14ac:dyDescent="0.3">
      <c r="A12" t="s">
        <v>14</v>
      </c>
      <c r="B12" s="20">
        <v>0</v>
      </c>
      <c r="C12" s="9">
        <v>0</v>
      </c>
      <c r="D12" s="5">
        <f>B12-C12</f>
        <v>0</v>
      </c>
      <c r="E12" s="25">
        <f>D12*$F$4</f>
        <v>0</v>
      </c>
      <c r="F12" s="2"/>
      <c r="G12" s="9">
        <v>0</v>
      </c>
      <c r="H12" s="10">
        <f>IF($B$12, G12*$D$12/$B$12, 0)</f>
        <v>0</v>
      </c>
      <c r="I12" s="10">
        <f>H12*$F$4</f>
        <v>0</v>
      </c>
    </row>
    <row r="13" spans="1:12" x14ac:dyDescent="0.3">
      <c r="B13" s="21"/>
      <c r="C13" s="5"/>
      <c r="D13" s="6"/>
      <c r="E13" s="15"/>
      <c r="G13" s="6"/>
      <c r="H13" s="6"/>
      <c r="I13" s="6"/>
    </row>
    <row r="14" spans="1:12" ht="15" thickBot="1" x14ac:dyDescent="0.35">
      <c r="A14" s="31" t="s">
        <v>28</v>
      </c>
      <c r="B14" s="22">
        <f>B8+B10+B12</f>
        <v>0</v>
      </c>
      <c r="C14" s="17"/>
      <c r="D14" s="16">
        <f>D8+D10+D12</f>
        <v>0</v>
      </c>
      <c r="E14" s="18">
        <f>E8+E10+E12</f>
        <v>0</v>
      </c>
      <c r="G14" s="12" t="s">
        <v>23</v>
      </c>
      <c r="H14" s="10">
        <f>H8+H10+H12</f>
        <v>0</v>
      </c>
      <c r="I14" s="10">
        <f>I8+I10+I12</f>
        <v>0</v>
      </c>
    </row>
    <row r="16" spans="1:12" ht="60.75" customHeight="1" x14ac:dyDescent="0.3">
      <c r="B16" s="36" t="s">
        <v>29</v>
      </c>
      <c r="C16" s="36"/>
      <c r="D16" s="36"/>
      <c r="E16" s="36"/>
      <c r="F16" s="36"/>
      <c r="G16" s="36"/>
    </row>
    <row r="18" spans="2:5" ht="15.6" x14ac:dyDescent="0.3">
      <c r="B18" s="35" t="s">
        <v>17</v>
      </c>
      <c r="C18" s="35"/>
      <c r="D18" s="35"/>
      <c r="E18" s="35"/>
    </row>
    <row r="19" spans="2:5" x14ac:dyDescent="0.3">
      <c r="B19" s="26" t="s">
        <v>33</v>
      </c>
      <c r="C19" s="26"/>
      <c r="D19" s="26"/>
      <c r="E19" s="26"/>
    </row>
  </sheetData>
  <mergeCells count="6">
    <mergeCell ref="B1:I1"/>
    <mergeCell ref="B18:E18"/>
    <mergeCell ref="B16:G16"/>
    <mergeCell ref="B5:E5"/>
    <mergeCell ref="G5:I5"/>
    <mergeCell ref="B3:I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12F26-33F2-4AC7-9CE0-9287EDE01C31}">
  <dimension ref="A1:L19"/>
  <sheetViews>
    <sheetView tabSelected="1" zoomScaleNormal="100" workbookViewId="0">
      <selection activeCell="L5" sqref="L5"/>
    </sheetView>
  </sheetViews>
  <sheetFormatPr defaultRowHeight="14.4" x14ac:dyDescent="0.3"/>
  <cols>
    <col min="1" max="1" width="16.33203125" customWidth="1"/>
    <col min="2" max="2" width="17.6640625" customWidth="1"/>
    <col min="3" max="3" width="17" customWidth="1"/>
    <col min="4" max="4" width="13.88671875" customWidth="1"/>
    <col min="5" max="5" width="16.33203125" customWidth="1"/>
    <col min="7" max="7" width="14.44140625" customWidth="1"/>
    <col min="8" max="8" width="16.109375" customWidth="1"/>
    <col min="9" max="9" width="16" customWidth="1"/>
  </cols>
  <sheetData>
    <row r="1" spans="1:12" ht="71.25" customHeight="1" x14ac:dyDescent="0.3">
      <c r="A1" s="23"/>
      <c r="B1" s="34" t="s">
        <v>32</v>
      </c>
      <c r="C1" s="34"/>
      <c r="D1" s="34"/>
      <c r="E1" s="34"/>
      <c r="F1" s="34"/>
      <c r="G1" s="34"/>
      <c r="H1" s="34"/>
      <c r="I1" s="34"/>
    </row>
    <row r="3" spans="1:12" ht="25.2" customHeight="1" x14ac:dyDescent="0.3">
      <c r="B3" s="43" t="s">
        <v>24</v>
      </c>
      <c r="C3" s="44"/>
      <c r="D3" s="44"/>
      <c r="E3" s="44"/>
      <c r="F3" s="44"/>
      <c r="G3" s="44"/>
      <c r="H3" s="44"/>
      <c r="I3" s="44"/>
    </row>
    <row r="4" spans="1:12" ht="15" thickBot="1" x14ac:dyDescent="0.35">
      <c r="F4" s="13">
        <v>0.4</v>
      </c>
    </row>
    <row r="5" spans="1:12" ht="36" customHeight="1" thickBot="1" x14ac:dyDescent="0.35">
      <c r="B5" s="37" t="s">
        <v>21</v>
      </c>
      <c r="C5" s="38"/>
      <c r="D5" s="38"/>
      <c r="E5" s="39"/>
      <c r="F5" s="13"/>
      <c r="G5" s="40" t="s">
        <v>22</v>
      </c>
      <c r="H5" s="41"/>
      <c r="I5" s="42"/>
    </row>
    <row r="6" spans="1:12" ht="57.6" x14ac:dyDescent="0.3">
      <c r="B6" s="27" t="s">
        <v>20</v>
      </c>
      <c r="C6" s="28" t="s">
        <v>18</v>
      </c>
      <c r="D6" s="28" t="s">
        <v>25</v>
      </c>
      <c r="E6" s="29" t="s">
        <v>26</v>
      </c>
      <c r="F6" s="30"/>
      <c r="G6" s="28" t="s">
        <v>27</v>
      </c>
      <c r="H6" s="28" t="s">
        <v>19</v>
      </c>
      <c r="I6" s="24" t="s">
        <v>16</v>
      </c>
      <c r="J6" s="1"/>
    </row>
    <row r="7" spans="1:12" ht="22.2" customHeight="1" x14ac:dyDescent="0.3">
      <c r="B7" s="19"/>
      <c r="C7" s="7"/>
      <c r="D7" s="8"/>
      <c r="E7" s="14"/>
      <c r="F7" s="1"/>
      <c r="G7" s="7"/>
      <c r="H7" s="7"/>
      <c r="I7" s="7"/>
      <c r="J7" s="1"/>
      <c r="K7" s="1"/>
      <c r="L7" s="1"/>
    </row>
    <row r="8" spans="1:12" x14ac:dyDescent="0.3">
      <c r="A8" t="s">
        <v>13</v>
      </c>
      <c r="B8" s="20">
        <v>0</v>
      </c>
      <c r="C8" s="9">
        <v>0</v>
      </c>
      <c r="D8" s="5">
        <f>B8-C8</f>
        <v>0</v>
      </c>
      <c r="E8" s="25">
        <f>D8*$F$4</f>
        <v>0</v>
      </c>
      <c r="F8" s="2" t="s">
        <v>8</v>
      </c>
      <c r="G8" s="9">
        <v>0</v>
      </c>
      <c r="H8" s="10">
        <f>IF($B$8, G8*$D$8/$B$8, 0)</f>
        <v>0</v>
      </c>
      <c r="I8" s="10">
        <f>H8*$F$4</f>
        <v>0</v>
      </c>
    </row>
    <row r="9" spans="1:12" x14ac:dyDescent="0.3">
      <c r="B9" s="21"/>
      <c r="C9" s="5"/>
      <c r="D9" s="6"/>
      <c r="E9" s="15"/>
      <c r="G9" s="6"/>
      <c r="H9" s="6"/>
      <c r="I9" s="6"/>
    </row>
    <row r="10" spans="1:12" x14ac:dyDescent="0.3">
      <c r="A10" t="s">
        <v>15</v>
      </c>
      <c r="B10" s="20">
        <v>0</v>
      </c>
      <c r="C10" s="9">
        <v>0</v>
      </c>
      <c r="D10" s="5">
        <f>B10-C10</f>
        <v>0</v>
      </c>
      <c r="E10" s="25">
        <f>D10*$F$4</f>
        <v>0</v>
      </c>
      <c r="F10" s="2" t="s">
        <v>8</v>
      </c>
      <c r="G10" s="9">
        <v>0</v>
      </c>
      <c r="H10" s="10">
        <f>IF($B$10, G10*$D$10/$B$10, 0)</f>
        <v>0</v>
      </c>
      <c r="I10" s="10">
        <f>H10*$F$4</f>
        <v>0</v>
      </c>
    </row>
    <row r="11" spans="1:12" x14ac:dyDescent="0.3">
      <c r="B11" s="21"/>
      <c r="C11" s="5"/>
      <c r="D11" s="5"/>
      <c r="E11" s="25"/>
      <c r="F11" s="2"/>
      <c r="G11" s="5"/>
      <c r="H11" s="5"/>
      <c r="I11" s="5"/>
    </row>
    <row r="12" spans="1:12" x14ac:dyDescent="0.3">
      <c r="A12" t="s">
        <v>14</v>
      </c>
      <c r="B12" s="20">
        <v>0</v>
      </c>
      <c r="C12" s="9">
        <v>0</v>
      </c>
      <c r="D12" s="5">
        <f>B12-C12</f>
        <v>0</v>
      </c>
      <c r="E12" s="25">
        <f>D12*$F$4</f>
        <v>0</v>
      </c>
      <c r="F12" s="2"/>
      <c r="G12" s="9">
        <v>0</v>
      </c>
      <c r="H12" s="10">
        <f>IF($B$12, G12*$D$12/$B$12, 0)</f>
        <v>0</v>
      </c>
      <c r="I12" s="10">
        <f>H12*$F$4</f>
        <v>0</v>
      </c>
    </row>
    <row r="13" spans="1:12" x14ac:dyDescent="0.3">
      <c r="B13" s="21"/>
      <c r="C13" s="5"/>
      <c r="D13" s="6"/>
      <c r="E13" s="15"/>
      <c r="G13" s="6"/>
      <c r="H13" s="6"/>
      <c r="I13" s="6"/>
    </row>
    <row r="14" spans="1:12" ht="15" thickBot="1" x14ac:dyDescent="0.35">
      <c r="A14" s="31" t="s">
        <v>28</v>
      </c>
      <c r="B14" s="22">
        <f>B8+B10+B12</f>
        <v>0</v>
      </c>
      <c r="C14" s="17"/>
      <c r="D14" s="16">
        <f>D8+D10+D12</f>
        <v>0</v>
      </c>
      <c r="E14" s="18">
        <f>E8+E10+E12</f>
        <v>0</v>
      </c>
      <c r="G14" s="12" t="s">
        <v>23</v>
      </c>
      <c r="H14" s="10">
        <f>H8+H10+H12</f>
        <v>0</v>
      </c>
      <c r="I14" s="10">
        <f>I8+I10+I12</f>
        <v>0</v>
      </c>
    </row>
    <row r="16" spans="1:12" ht="60.75" customHeight="1" x14ac:dyDescent="0.3">
      <c r="B16" s="36" t="s">
        <v>29</v>
      </c>
      <c r="C16" s="36"/>
      <c r="D16" s="36"/>
      <c r="E16" s="36"/>
      <c r="F16" s="36"/>
      <c r="G16" s="36"/>
    </row>
    <row r="18" spans="2:5" ht="15.6" x14ac:dyDescent="0.3">
      <c r="B18" s="35" t="s">
        <v>17</v>
      </c>
      <c r="C18" s="35"/>
      <c r="D18" s="35"/>
      <c r="E18" s="35"/>
    </row>
    <row r="19" spans="2:5" x14ac:dyDescent="0.3">
      <c r="B19" s="26" t="s">
        <v>33</v>
      </c>
      <c r="C19" s="26"/>
      <c r="D19" s="26"/>
      <c r="E19" s="26"/>
    </row>
  </sheetData>
  <mergeCells count="6">
    <mergeCell ref="B18:E18"/>
    <mergeCell ref="B1:I1"/>
    <mergeCell ref="B3:I3"/>
    <mergeCell ref="B5:E5"/>
    <mergeCell ref="G5:I5"/>
    <mergeCell ref="B16:G1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79E0-58FB-492A-9D62-46B2B46D6D12}">
  <dimension ref="A1:L19"/>
  <sheetViews>
    <sheetView zoomScaleNormal="100" workbookViewId="0">
      <selection activeCell="G26" sqref="G26"/>
    </sheetView>
  </sheetViews>
  <sheetFormatPr defaultRowHeight="14.4" x14ac:dyDescent="0.3"/>
  <cols>
    <col min="1" max="1" width="16.33203125" customWidth="1"/>
    <col min="2" max="2" width="17.6640625" customWidth="1"/>
    <col min="3" max="3" width="17" customWidth="1"/>
    <col min="4" max="4" width="13.88671875" customWidth="1"/>
    <col min="5" max="5" width="16.33203125" customWidth="1"/>
    <col min="7" max="7" width="14.44140625" customWidth="1"/>
    <col min="8" max="8" width="16.109375" customWidth="1"/>
    <col min="9" max="9" width="16" customWidth="1"/>
  </cols>
  <sheetData>
    <row r="1" spans="1:12" ht="71.25" customHeight="1" x14ac:dyDescent="0.3">
      <c r="A1" s="23"/>
      <c r="B1" s="34" t="s">
        <v>32</v>
      </c>
      <c r="C1" s="34"/>
      <c r="D1" s="34"/>
      <c r="E1" s="34"/>
      <c r="F1" s="34"/>
      <c r="G1" s="34"/>
      <c r="H1" s="34"/>
      <c r="I1" s="34"/>
    </row>
    <row r="3" spans="1:12" ht="25.2" customHeight="1" x14ac:dyDescent="0.3">
      <c r="B3" s="43" t="s">
        <v>31</v>
      </c>
      <c r="C3" s="44"/>
      <c r="D3" s="44"/>
      <c r="E3" s="44"/>
      <c r="F3" s="44"/>
      <c r="G3" s="44"/>
      <c r="H3" s="44"/>
      <c r="I3" s="44"/>
    </row>
    <row r="4" spans="1:12" ht="15" thickBot="1" x14ac:dyDescent="0.35">
      <c r="F4" s="13">
        <v>0.5</v>
      </c>
    </row>
    <row r="5" spans="1:12" ht="36" customHeight="1" thickBot="1" x14ac:dyDescent="0.35">
      <c r="B5" s="37" t="s">
        <v>21</v>
      </c>
      <c r="C5" s="38"/>
      <c r="D5" s="38"/>
      <c r="E5" s="39"/>
      <c r="F5" s="13"/>
      <c r="G5" s="40" t="s">
        <v>22</v>
      </c>
      <c r="H5" s="41"/>
      <c r="I5" s="42"/>
    </row>
    <row r="6" spans="1:12" ht="57.6" x14ac:dyDescent="0.3">
      <c r="B6" s="27" t="s">
        <v>20</v>
      </c>
      <c r="C6" s="28" t="s">
        <v>18</v>
      </c>
      <c r="D6" s="28" t="s">
        <v>25</v>
      </c>
      <c r="E6" s="29" t="s">
        <v>26</v>
      </c>
      <c r="F6" s="30"/>
      <c r="G6" s="28" t="s">
        <v>27</v>
      </c>
      <c r="H6" s="28" t="s">
        <v>19</v>
      </c>
      <c r="I6" s="24" t="s">
        <v>16</v>
      </c>
      <c r="J6" s="1"/>
    </row>
    <row r="7" spans="1:12" ht="22.2" customHeight="1" x14ac:dyDescent="0.3">
      <c r="B7" s="19"/>
      <c r="C7" s="7"/>
      <c r="D7" s="8"/>
      <c r="E7" s="14"/>
      <c r="F7" s="1"/>
      <c r="G7" s="7"/>
      <c r="H7" s="7"/>
      <c r="I7" s="7"/>
      <c r="J7" s="1"/>
      <c r="K7" s="1"/>
      <c r="L7" s="1"/>
    </row>
    <row r="8" spans="1:12" x14ac:dyDescent="0.3">
      <c r="A8" t="s">
        <v>13</v>
      </c>
      <c r="B8" s="20">
        <v>0</v>
      </c>
      <c r="C8" s="9">
        <v>0</v>
      </c>
      <c r="D8" s="5">
        <f>B8-C8</f>
        <v>0</v>
      </c>
      <c r="E8" s="25">
        <f>D8*$F$4</f>
        <v>0</v>
      </c>
      <c r="F8" s="2" t="s">
        <v>8</v>
      </c>
      <c r="G8" s="9">
        <v>0</v>
      </c>
      <c r="H8" s="10">
        <f>IF($B$8, G8*$D$8/$B$8, 0)</f>
        <v>0</v>
      </c>
      <c r="I8" s="10">
        <f>H8*$F$4</f>
        <v>0</v>
      </c>
    </row>
    <row r="9" spans="1:12" x14ac:dyDescent="0.3">
      <c r="B9" s="21"/>
      <c r="C9" s="5"/>
      <c r="D9" s="6"/>
      <c r="E9" s="15"/>
      <c r="G9" s="6"/>
      <c r="H9" s="6"/>
      <c r="I9" s="6"/>
    </row>
    <row r="10" spans="1:12" x14ac:dyDescent="0.3">
      <c r="A10" t="s">
        <v>15</v>
      </c>
      <c r="B10" s="20">
        <v>0</v>
      </c>
      <c r="C10" s="9">
        <v>0</v>
      </c>
      <c r="D10" s="5">
        <f>B10-C10</f>
        <v>0</v>
      </c>
      <c r="E10" s="25">
        <f>D10*$F$4</f>
        <v>0</v>
      </c>
      <c r="F10" s="2" t="s">
        <v>8</v>
      </c>
      <c r="G10" s="9">
        <v>0</v>
      </c>
      <c r="H10" s="10">
        <f>IF($B$10, G10*$D$10/$B$10, 0)</f>
        <v>0</v>
      </c>
      <c r="I10" s="10">
        <f>H10*$F$4</f>
        <v>0</v>
      </c>
    </row>
    <row r="11" spans="1:12" x14ac:dyDescent="0.3">
      <c r="B11" s="21"/>
      <c r="C11" s="5"/>
      <c r="D11" s="5"/>
      <c r="E11" s="25"/>
      <c r="F11" s="2"/>
      <c r="G11" s="5"/>
      <c r="H11" s="5"/>
      <c r="I11" s="5"/>
    </row>
    <row r="12" spans="1:12" x14ac:dyDescent="0.3">
      <c r="A12" t="s">
        <v>14</v>
      </c>
      <c r="B12" s="20">
        <v>0</v>
      </c>
      <c r="C12" s="9">
        <v>0</v>
      </c>
      <c r="D12" s="5">
        <f>B12-C12</f>
        <v>0</v>
      </c>
      <c r="E12" s="25">
        <f>D12*$F$4</f>
        <v>0</v>
      </c>
      <c r="F12" s="2"/>
      <c r="G12" s="9">
        <v>0</v>
      </c>
      <c r="H12" s="10">
        <f>IF($B$12, G12*$D$12/$B$12, 0)</f>
        <v>0</v>
      </c>
      <c r="I12" s="10">
        <f>H12*$F$4</f>
        <v>0</v>
      </c>
    </row>
    <row r="13" spans="1:12" x14ac:dyDescent="0.3">
      <c r="B13" s="21"/>
      <c r="C13" s="5"/>
      <c r="D13" s="6"/>
      <c r="E13" s="15"/>
      <c r="G13" s="6"/>
      <c r="H13" s="6"/>
      <c r="I13" s="6"/>
    </row>
    <row r="14" spans="1:12" ht="15" thickBot="1" x14ac:dyDescent="0.35">
      <c r="A14" s="31" t="s">
        <v>28</v>
      </c>
      <c r="B14" s="22">
        <f>B8+B10+B12</f>
        <v>0</v>
      </c>
      <c r="C14" s="17"/>
      <c r="D14" s="16">
        <f>D8+D10+D12</f>
        <v>0</v>
      </c>
      <c r="E14" s="18">
        <f>E8+E10+E12</f>
        <v>0</v>
      </c>
      <c r="G14" s="12" t="s">
        <v>23</v>
      </c>
      <c r="H14" s="10">
        <f>H8+H10+H12</f>
        <v>0</v>
      </c>
      <c r="I14" s="10">
        <f>I8+I10+I12</f>
        <v>0</v>
      </c>
    </row>
    <row r="16" spans="1:12" ht="60.75" customHeight="1" x14ac:dyDescent="0.3">
      <c r="B16" s="36" t="s">
        <v>29</v>
      </c>
      <c r="C16" s="36"/>
      <c r="D16" s="36"/>
      <c r="E16" s="36"/>
      <c r="F16" s="36"/>
      <c r="G16" s="36"/>
    </row>
    <row r="18" spans="2:5" ht="15.6" x14ac:dyDescent="0.3">
      <c r="B18" s="35" t="s">
        <v>17</v>
      </c>
      <c r="C18" s="35"/>
      <c r="D18" s="35"/>
      <c r="E18" s="35"/>
    </row>
    <row r="19" spans="2:5" x14ac:dyDescent="0.3">
      <c r="B19" s="26" t="s">
        <v>33</v>
      </c>
      <c r="C19" s="26"/>
      <c r="D19" s="26"/>
      <c r="E19" s="26"/>
    </row>
  </sheetData>
  <mergeCells count="6">
    <mergeCell ref="B18:E18"/>
    <mergeCell ref="B1:I1"/>
    <mergeCell ref="B3:I3"/>
    <mergeCell ref="B5:E5"/>
    <mergeCell ref="G5:I5"/>
    <mergeCell ref="B16:G1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1304A-C6C9-48B0-86C6-99CA06F223FE}">
  <dimension ref="B1:O10"/>
  <sheetViews>
    <sheetView workbookViewId="0">
      <selection activeCell="E20" sqref="E20"/>
    </sheetView>
  </sheetViews>
  <sheetFormatPr defaultRowHeight="14.4" x14ac:dyDescent="0.3"/>
  <cols>
    <col min="2" max="2" width="17.6640625" customWidth="1"/>
    <col min="3" max="3" width="17" customWidth="1"/>
    <col min="4" max="4" width="13.88671875" customWidth="1"/>
    <col min="5" max="5" width="16.33203125" customWidth="1"/>
    <col min="7" max="7" width="14.44140625" customWidth="1"/>
    <col min="8" max="8" width="16.109375" customWidth="1"/>
    <col min="9" max="9" width="16" customWidth="1"/>
  </cols>
  <sheetData>
    <row r="1" spans="2:15" ht="15" thickBot="1" x14ac:dyDescent="0.35"/>
    <row r="2" spans="2:15" ht="21" customHeight="1" thickBot="1" x14ac:dyDescent="0.4">
      <c r="B2" s="11" t="s">
        <v>12</v>
      </c>
      <c r="C2" s="3"/>
      <c r="D2" s="3"/>
      <c r="E2" s="4"/>
      <c r="F2" s="4"/>
    </row>
    <row r="3" spans="2:15" x14ac:dyDescent="0.3">
      <c r="F3" s="2">
        <v>0.4</v>
      </c>
    </row>
    <row r="4" spans="2:15" ht="43.2" x14ac:dyDescent="0.3">
      <c r="B4" s="7" t="s">
        <v>9</v>
      </c>
      <c r="C4" s="7" t="s">
        <v>10</v>
      </c>
      <c r="D4" s="7" t="s">
        <v>0</v>
      </c>
      <c r="E4" s="7" t="s">
        <v>2</v>
      </c>
      <c r="F4" s="7"/>
      <c r="G4" s="7" t="s">
        <v>4</v>
      </c>
      <c r="H4" s="7" t="s">
        <v>6</v>
      </c>
      <c r="I4" s="7" t="s">
        <v>7</v>
      </c>
      <c r="J4" s="1"/>
      <c r="K4" s="1"/>
    </row>
    <row r="5" spans="2:15" ht="67.2" customHeight="1" x14ac:dyDescent="0.3">
      <c r="B5" s="7"/>
      <c r="C5" s="7"/>
      <c r="D5" s="8" t="s">
        <v>1</v>
      </c>
      <c r="E5" s="8" t="s">
        <v>3</v>
      </c>
      <c r="F5" s="7"/>
      <c r="G5" s="7"/>
      <c r="H5" s="7"/>
      <c r="I5" s="7"/>
      <c r="J5" s="1"/>
      <c r="K5" s="1"/>
      <c r="L5" s="1"/>
      <c r="M5" s="1"/>
      <c r="N5" s="1"/>
      <c r="O5" s="1"/>
    </row>
    <row r="6" spans="2:15" x14ac:dyDescent="0.3">
      <c r="B6" s="9">
        <v>684228</v>
      </c>
      <c r="C6" s="5">
        <v>72100</v>
      </c>
      <c r="D6" s="5">
        <f>B6-C6</f>
        <v>612128</v>
      </c>
      <c r="E6" s="10">
        <f>D6*$F$3</f>
        <v>244851.20000000001</v>
      </c>
      <c r="F6" s="5" t="s">
        <v>8</v>
      </c>
      <c r="G6" s="9">
        <v>450000</v>
      </c>
      <c r="H6" s="5">
        <f>G6*$D$6/$B$6</f>
        <v>402581.59560848138</v>
      </c>
      <c r="I6" s="10">
        <f>H6*$F$3</f>
        <v>161032.63824339258</v>
      </c>
    </row>
    <row r="7" spans="2:15" x14ac:dyDescent="0.3">
      <c r="B7" s="5"/>
      <c r="C7" s="5"/>
      <c r="D7" s="6"/>
      <c r="E7" s="6"/>
      <c r="F7" s="6"/>
      <c r="G7" s="6"/>
      <c r="H7" s="6"/>
      <c r="I7" s="6"/>
    </row>
    <row r="8" spans="2:15" x14ac:dyDescent="0.3">
      <c r="B8" s="9">
        <v>684228</v>
      </c>
      <c r="C8" s="5">
        <v>72100</v>
      </c>
      <c r="D8" s="5">
        <f>B8-C8</f>
        <v>612128</v>
      </c>
      <c r="E8" s="10">
        <f>D8*$F$3</f>
        <v>244851.20000000001</v>
      </c>
      <c r="F8" s="5" t="s">
        <v>8</v>
      </c>
      <c r="G8" s="9"/>
      <c r="H8" s="5">
        <v>0</v>
      </c>
      <c r="I8" s="10">
        <v>0</v>
      </c>
    </row>
    <row r="9" spans="2:15" x14ac:dyDescent="0.3">
      <c r="B9" s="5"/>
      <c r="C9" s="5"/>
      <c r="D9" s="6"/>
      <c r="E9" s="6"/>
      <c r="F9" s="6"/>
      <c r="G9" s="6"/>
      <c r="H9" s="6"/>
      <c r="I9" s="6"/>
    </row>
    <row r="10" spans="2:15" x14ac:dyDescent="0.3">
      <c r="B10" s="5">
        <f>B6+B8</f>
        <v>1368456</v>
      </c>
      <c r="C10" s="5"/>
      <c r="D10" s="6">
        <v>3461195.8</v>
      </c>
      <c r="E10" s="6">
        <v>1038358.74</v>
      </c>
      <c r="F10" s="6"/>
      <c r="G10" s="6" t="s">
        <v>5</v>
      </c>
      <c r="H10" s="6">
        <v>0</v>
      </c>
      <c r="I10" s="6">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D4468-DBB7-436F-B063-CBB1D6901B32}">
  <dimension ref="B1:O10"/>
  <sheetViews>
    <sheetView workbookViewId="0">
      <selection activeCell="H17" sqref="H17"/>
    </sheetView>
  </sheetViews>
  <sheetFormatPr defaultRowHeight="14.4" x14ac:dyDescent="0.3"/>
  <cols>
    <col min="2" max="2" width="17.6640625" customWidth="1"/>
    <col min="3" max="3" width="17" customWidth="1"/>
    <col min="4" max="4" width="13.88671875" customWidth="1"/>
    <col min="5" max="5" width="16.33203125" customWidth="1"/>
    <col min="7" max="7" width="14.44140625" customWidth="1"/>
    <col min="8" max="8" width="16.109375" customWidth="1"/>
    <col min="9" max="9" width="16" customWidth="1"/>
  </cols>
  <sheetData>
    <row r="1" spans="2:15" ht="15" thickBot="1" x14ac:dyDescent="0.35"/>
    <row r="2" spans="2:15" ht="18.600000000000001" thickBot="1" x14ac:dyDescent="0.4">
      <c r="B2" s="11" t="s">
        <v>11</v>
      </c>
      <c r="C2" s="3"/>
      <c r="D2" s="3"/>
      <c r="E2" s="4"/>
      <c r="F2" s="3"/>
      <c r="G2" s="4"/>
    </row>
    <row r="3" spans="2:15" x14ac:dyDescent="0.3">
      <c r="F3" s="2">
        <v>0.5</v>
      </c>
    </row>
    <row r="4" spans="2:15" ht="43.2" x14ac:dyDescent="0.3">
      <c r="B4" s="7" t="s">
        <v>9</v>
      </c>
      <c r="C4" s="7" t="s">
        <v>10</v>
      </c>
      <c r="D4" s="7" t="s">
        <v>0</v>
      </c>
      <c r="E4" s="7" t="s">
        <v>2</v>
      </c>
      <c r="F4" s="7"/>
      <c r="G4" s="7" t="s">
        <v>4</v>
      </c>
      <c r="H4" s="7" t="s">
        <v>6</v>
      </c>
      <c r="I4" s="7" t="s">
        <v>7</v>
      </c>
      <c r="J4" s="1"/>
      <c r="K4" s="1"/>
    </row>
    <row r="5" spans="2:15" ht="67.2" customHeight="1" x14ac:dyDescent="0.3">
      <c r="B5" s="7"/>
      <c r="C5" s="7"/>
      <c r="D5" s="8" t="s">
        <v>1</v>
      </c>
      <c r="E5" s="8" t="s">
        <v>3</v>
      </c>
      <c r="F5" s="7"/>
      <c r="G5" s="7"/>
      <c r="H5" s="7"/>
      <c r="I5" s="7"/>
      <c r="J5" s="1"/>
      <c r="K5" s="1"/>
      <c r="L5" s="1"/>
      <c r="M5" s="1"/>
      <c r="N5" s="1"/>
      <c r="O5" s="1"/>
    </row>
    <row r="6" spans="2:15" x14ac:dyDescent="0.3">
      <c r="B6" s="9">
        <v>684228</v>
      </c>
      <c r="C6" s="5">
        <v>72100</v>
      </c>
      <c r="D6" s="5">
        <f>B6-C6</f>
        <v>612128</v>
      </c>
      <c r="E6" s="10">
        <f>D6*$F$3</f>
        <v>306064</v>
      </c>
      <c r="F6" s="5" t="s">
        <v>8</v>
      </c>
      <c r="G6" s="9">
        <v>450000</v>
      </c>
      <c r="H6" s="5">
        <f>G6*$D$6/$B$6</f>
        <v>402581.59560848138</v>
      </c>
      <c r="I6" s="10">
        <f>H6*$F$3</f>
        <v>201290.79780424069</v>
      </c>
    </row>
    <row r="7" spans="2:15" x14ac:dyDescent="0.3">
      <c r="B7" s="5"/>
      <c r="C7" s="5"/>
      <c r="D7" s="6"/>
      <c r="E7" s="6"/>
      <c r="F7" s="6"/>
      <c r="G7" s="6"/>
      <c r="H7" s="6"/>
      <c r="I7" s="6"/>
    </row>
    <row r="8" spans="2:15" x14ac:dyDescent="0.3">
      <c r="B8" s="9">
        <v>684228</v>
      </c>
      <c r="C8" s="5">
        <v>72100</v>
      </c>
      <c r="D8" s="5">
        <f>B8-C8</f>
        <v>612128</v>
      </c>
      <c r="E8" s="10">
        <f>D8*$F$3</f>
        <v>306064</v>
      </c>
      <c r="F8" s="5" t="s">
        <v>8</v>
      </c>
      <c r="G8" s="9"/>
      <c r="H8" s="5">
        <v>0</v>
      </c>
      <c r="I8" s="10">
        <v>0</v>
      </c>
    </row>
    <row r="9" spans="2:15" x14ac:dyDescent="0.3">
      <c r="B9" s="5"/>
      <c r="C9" s="5"/>
      <c r="D9" s="6"/>
      <c r="E9" s="6"/>
      <c r="F9" s="6"/>
      <c r="G9" s="6"/>
      <c r="H9" s="6"/>
      <c r="I9" s="6"/>
    </row>
    <row r="10" spans="2:15" x14ac:dyDescent="0.3">
      <c r="B10" s="5">
        <f>B6+B8</f>
        <v>1368456</v>
      </c>
      <c r="C10" s="5"/>
      <c r="D10" s="6">
        <v>3461195.8</v>
      </c>
      <c r="E10" s="6">
        <v>1038358.74</v>
      </c>
      <c r="F10" s="6"/>
      <c r="G10" s="6" t="s">
        <v>5</v>
      </c>
      <c r="H10" s="6">
        <v>0</v>
      </c>
      <c r="I10" s="6">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52872-35CC-42D7-9453-DB80C75ACACC}">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C64B84-889D-4DD6-BAFE-C25DA2CAC59C}"/>
</file>

<file path=customXml/itemProps2.xml><?xml version="1.0" encoding="utf-8"?>
<ds:datastoreItem xmlns:ds="http://schemas.openxmlformats.org/officeDocument/2006/customXml" ds:itemID="{0B4C7B97-C9FD-410A-A14B-3A248F4AE5F9}"/>
</file>

<file path=customXml/itemProps3.xml><?xml version="1.0" encoding="utf-8"?>
<ds:datastoreItem xmlns:ds="http://schemas.openxmlformats.org/officeDocument/2006/customXml" ds:itemID="{198EA19C-8ABF-4DD6-8EFF-D1C078BB19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30 proc. </vt:lpstr>
      <vt:lpstr>40 proc.</vt:lpstr>
      <vt:lpstr>50 proc.</vt:lpstr>
      <vt:lpstr>40 proc. </vt:lpstr>
      <vt:lpstr>50 proc. </vt:lpstr>
      <vt:lpstr>Lapas2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Janina Antanavičienė</dc:creator>
  <cp:lastModifiedBy>Janina Antanavičienė</cp:lastModifiedBy>
  <dcterms:created xsi:type="dcterms:W3CDTF">2026-02-10T11:18:03Z</dcterms:created>
  <dcterms:modified xsi:type="dcterms:W3CDTF">2026-02-23T13:37:33Z</dcterms:modified>
</cp:coreProperties>
</file>