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6. LAAIF pr. dok\6.37. SUSIRASINĖJIMAS bendrais klausimais\2022 m. kvietimai\2.2.1. kryptis_Oras_kuro deginimas\Kvietimo dokumentai\"/>
    </mc:Choice>
  </mc:AlternateContent>
  <xr:revisionPtr revIDLastSave="0" documentId="13_ncr:1_{E67A91F1-580D-46EC-8AE6-8FDE8C99F12E}" xr6:coauthVersionLast="47" xr6:coauthVersionMax="47" xr10:uidLastSave="{00000000-0000-0000-0000-000000000000}"/>
  <bookViews>
    <workbookView xWindow="-30828" yWindow="-1776" windowWidth="30936" windowHeight="17040" xr2:uid="{F7D42DBF-A7F2-49B8-8E03-F987104D00FF}"/>
  </bookViews>
  <sheets>
    <sheet name="EMEP CORINAIR 2016-2019" sheetId="5" r:id="rId1"/>
    <sheet name="Koeficientai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5" l="1"/>
  <c r="D24" i="5" s="1"/>
  <c r="D36" i="5" s="1"/>
  <c r="D12" i="5"/>
  <c r="D37" i="5" l="1"/>
  <c r="D13" i="5"/>
  <c r="D31" i="5" l="1"/>
  <c r="D30" i="5"/>
</calcChain>
</file>

<file path=xl/sharedStrings.xml><?xml version="1.0" encoding="utf-8"?>
<sst xmlns="http://schemas.openxmlformats.org/spreadsheetml/2006/main" count="76" uniqueCount="44">
  <si>
    <t>g/GJ</t>
  </si>
  <si>
    <t>Azoto oksidų koeficientas -</t>
  </si>
  <si>
    <t>Kietųjų dalelių koeficientas -</t>
  </si>
  <si>
    <t>Pagamintos energijos kiekis, MWh</t>
  </si>
  <si>
    <t>Pagamintos energijos kiekis, GJ</t>
  </si>
  <si>
    <t>malkos</t>
  </si>
  <si>
    <t>akmens anglies granulės</t>
  </si>
  <si>
    <t>akmens anglis</t>
  </si>
  <si>
    <t>medžio pjuvenų briketai</t>
  </si>
  <si>
    <t>medžio pjuvenų granulės</t>
  </si>
  <si>
    <t>durpės</t>
  </si>
  <si>
    <t>šiaudai</t>
  </si>
  <si>
    <t>pjuvenos</t>
  </si>
  <si>
    <t>kcal/kg</t>
  </si>
  <si>
    <t>Kuro kiekis per metus, t</t>
  </si>
  <si>
    <t>Kuro koloringumas, kcal/kg</t>
  </si>
  <si>
    <t>durpių briketai</t>
  </si>
  <si>
    <r>
      <t xml:space="preserve">B </t>
    </r>
    <r>
      <rPr>
        <sz val="12"/>
        <color rgb="FF000000"/>
        <rFont val="Times New Roman"/>
        <family val="1"/>
      </rPr>
      <t>- kuro sąnaudos už ataskaitinį laikotarpį;</t>
    </r>
  </si>
  <si>
    <t>Į aplinkos orą išmetamų teršalų kiekių (emisijų) skaičiavimas</t>
  </si>
  <si>
    <t>Įvedami duomenys:</t>
  </si>
  <si>
    <t>Oro valymo įrenginio efektyvumas, proc.</t>
  </si>
  <si>
    <r>
      <rPr>
        <b/>
        <sz val="12"/>
        <color rgb="FF000000"/>
        <rFont val="Times New Roman"/>
        <family val="1"/>
      </rPr>
      <t>M</t>
    </r>
    <r>
      <rPr>
        <sz val="12"/>
        <color rgb="FF000000"/>
        <rFont val="Times New Roman"/>
        <family val="1"/>
      </rPr>
      <t xml:space="preserve"> - išsiskyrusio teršalo kiekis,</t>
    </r>
    <r>
      <rPr>
        <sz val="11"/>
        <color rgb="FF000000"/>
        <rFont val="Times New Roman"/>
        <family val="1"/>
      </rPr>
      <t xml:space="preserve"> t/m</t>
    </r>
  </si>
  <si>
    <r>
      <rPr>
        <b/>
        <sz val="12"/>
        <color rgb="FF000000"/>
        <rFont val="Times New Roman"/>
        <family val="1"/>
      </rPr>
      <t xml:space="preserve">EF </t>
    </r>
    <r>
      <rPr>
        <sz val="12"/>
        <color rgb="FF000000"/>
        <rFont val="Times New Roman"/>
        <family val="1"/>
      </rPr>
      <t>- teršalo lyginamasis išsiskyrimo koeficientas</t>
    </r>
  </si>
  <si>
    <t>Teršalas</t>
  </si>
  <si>
    <t>Įvedamas esamo arba planuojamo diegti oro valymo įrenginio valymo efektyvumas</t>
  </si>
  <si>
    <t>1 lentelė. Skaičiavimo metodikoje lyginamieji teršalų išsiskyrimo koeficientai (biomasė):</t>
  </si>
  <si>
    <t>2 lentelė. Skaičiavimo metodikoje lyginamieji teršalų išsiskyrimo koeficientai (anglis):</t>
  </si>
  <si>
    <t>3 lentelė. Skaičiavimo metodikoje lyginamieji teršalų išsiskyrimo koeficientai (kita):</t>
  </si>
  <si>
    <t>Pasirenkama kuro rūšis</t>
  </si>
  <si>
    <t>4 lentelė. Kuro kaloringumas:</t>
  </si>
  <si>
    <t>1 - biomasė, 2 - anglis, 3 - kita kieto kuro rūšis*</t>
  </si>
  <si>
    <t xml:space="preserve">*- jeigu pasirenkama kita kuro rūšis, tuo met lange "Koeficientai" į 3 lentelę (žaliai pažymėtuose langeliuose) suvedami emisijų faktoriai </t>
  </si>
  <si>
    <t>Įvedamas  per metus sunaudoto kuro kiekis</t>
  </si>
  <si>
    <t>Įvedamas naudoto kuro faktinis kaloringumas. Neturint duomenų įrašomas kaloringumas iš 4 lentelės (lentelę rasite lange "Koeficientai")</t>
  </si>
  <si>
    <t>Iš katilų išsiskiriančių teršalų kiekis apskaičiuotas vadovaujantis Europos aplinkos agentūros į atmosferą išmetamų teršalų apskaitos metodika (anglų kalba - EMEP/CORINAIR Atmospheric emission inventory guidebook, 2019/2016), kuri yra įtraukta į atmosferą išmetamo teršalų kiekio apskaičiavimo metodikų sąrašą, patvirtintą LR aplinkos ministro 1999 m. gruodžio 31 d. įsakymu Nr. 395 (2005 m. liepos 15 d. įsakymo Nr. Dl- 378 redakcija).</t>
  </si>
  <si>
    <r>
      <rPr>
        <b/>
        <sz val="11"/>
        <color rgb="FFFF0000"/>
        <rFont val="Times New Roman"/>
        <family val="1"/>
      </rPr>
      <t xml:space="preserve">! </t>
    </r>
    <r>
      <rPr>
        <sz val="11"/>
        <color theme="1"/>
        <rFont val="Times New Roman"/>
        <family val="1"/>
      </rPr>
      <t>Pildomi tik žalia spalva pažymėti langeliai</t>
    </r>
  </si>
  <si>
    <t>Teršalų kiekis iki projekto įdiegimo</t>
  </si>
  <si>
    <t>Teršalų kiekis po projekto įdiegimo</t>
  </si>
  <si>
    <t>Azoto oksidai</t>
  </si>
  <si>
    <t>Kietosios dalelės</t>
  </si>
  <si>
    <t>Iki projekto įgyvendinimo, t/metus</t>
  </si>
  <si>
    <t>Po projekto įgyvendinimo, t/metus</t>
  </si>
  <si>
    <t>Išvestiniai duomenys iki projekto įgyvendinimo</t>
  </si>
  <si>
    <t>Išvestiniai duomenys po projekto įgyvendinimo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</si>
</sst>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charset val="186"/>
      <scheme val="minor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i/>
      <sz val="10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1" fillId="0" borderId="0" xfId="0" applyFont="1" applyAlignment="1"/>
    <xf numFmtId="0" fontId="6" fillId="0" borderId="0" xfId="0" applyFont="1" applyAlignment="1"/>
    <xf numFmtId="0" fontId="5" fillId="0" borderId="1" xfId="0" applyFont="1" applyBorder="1" applyAlignment="1"/>
    <xf numFmtId="0" fontId="5" fillId="0" borderId="0" xfId="0" applyFont="1" applyBorder="1" applyAlignment="1"/>
    <xf numFmtId="0" fontId="5" fillId="0" borderId="1" xfId="0" applyFont="1" applyBorder="1" applyAlignment="1">
      <alignment horizontal="justify" vertical="center"/>
    </xf>
    <xf numFmtId="0" fontId="8" fillId="0" borderId="1" xfId="0" applyFont="1" applyBorder="1" applyAlignment="1"/>
    <xf numFmtId="0" fontId="8" fillId="0" borderId="1" xfId="0" applyFont="1" applyBorder="1" applyAlignment="1">
      <alignment wrapText="1"/>
    </xf>
    <xf numFmtId="2" fontId="5" fillId="0" borderId="1" xfId="0" applyNumberFormat="1" applyFont="1" applyBorder="1" applyAlignment="1">
      <alignment horizontal="left" vertical="top"/>
    </xf>
    <xf numFmtId="0" fontId="5" fillId="2" borderId="2" xfId="0" applyFont="1" applyFill="1" applyBorder="1" applyAlignment="1">
      <alignment horizontal="justify" vertical="center"/>
    </xf>
    <xf numFmtId="0" fontId="8" fillId="0" borderId="0" xfId="0" applyFont="1" applyAlignment="1">
      <alignment wrapText="1"/>
    </xf>
    <xf numFmtId="0" fontId="7" fillId="2" borderId="1" xfId="0" applyFont="1" applyFill="1" applyBorder="1" applyAlignment="1">
      <alignment horizontal="right"/>
    </xf>
    <xf numFmtId="164" fontId="5" fillId="3" borderId="1" xfId="0" applyNumberFormat="1" applyFont="1" applyFill="1" applyBorder="1" applyAlignment="1"/>
    <xf numFmtId="0" fontId="6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left" vertical="top"/>
    </xf>
    <xf numFmtId="2" fontId="5" fillId="0" borderId="0" xfId="0" applyNumberFormat="1" applyFont="1" applyBorder="1" applyAlignment="1">
      <alignment horizontal="left" vertical="top"/>
    </xf>
    <xf numFmtId="0" fontId="10" fillId="0" borderId="0" xfId="0" applyFont="1" applyBorder="1" applyAlignment="1">
      <alignment horizontal="left"/>
    </xf>
    <xf numFmtId="0" fontId="7" fillId="4" borderId="1" xfId="0" applyFont="1" applyFill="1" applyBorder="1" applyAlignment="1">
      <alignment wrapText="1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 vertical="top"/>
    </xf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7" fillId="4" borderId="3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left"/>
    </xf>
    <xf numFmtId="0" fontId="5" fillId="0" borderId="0" xfId="0" applyFont="1" applyAlignment="1">
      <alignment horizontal="center" wrapText="1"/>
    </xf>
    <xf numFmtId="0" fontId="7" fillId="4" borderId="1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52070</xdr:colOff>
      <xdr:row>1</xdr:row>
      <xdr:rowOff>104775</xdr:rowOff>
    </xdr:from>
    <xdr:to>
      <xdr:col>9</xdr:col>
      <xdr:colOff>433070</xdr:colOff>
      <xdr:row>2</xdr:row>
      <xdr:rowOff>367665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id="{A90908C8-74A8-442B-9FC3-DDC91F2749BD}"/>
            </a:ext>
          </a:extLst>
        </xdr:cNvPr>
        <xdr:cNvPicPr/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2190" y="287655"/>
          <a:ext cx="2819400" cy="44577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7B183-733F-4391-B01A-1769556F0E20}">
  <dimension ref="A1:I43"/>
  <sheetViews>
    <sheetView tabSelected="1" workbookViewId="0">
      <selection activeCell="G20" sqref="G20"/>
    </sheetView>
  </sheetViews>
  <sheetFormatPr defaultColWidth="8.77734375" defaultRowHeight="13.8" x14ac:dyDescent="0.25"/>
  <cols>
    <col min="1" max="1" width="8.77734375" style="3"/>
    <col min="2" max="2" width="38.21875" style="3" customWidth="1"/>
    <col min="3" max="3" width="11.109375" style="3" customWidth="1"/>
    <col min="4" max="4" width="17.5546875" style="3" customWidth="1"/>
    <col min="5" max="5" width="14" style="3" customWidth="1"/>
    <col min="6" max="6" width="54.88671875" style="3" customWidth="1"/>
    <col min="7" max="7" width="28.5546875" style="3" customWidth="1"/>
    <col min="8" max="16384" width="8.77734375" style="3"/>
  </cols>
  <sheetData>
    <row r="1" spans="1:9" s="7" customFormat="1" ht="17.399999999999999" x14ac:dyDescent="0.3">
      <c r="A1" s="28"/>
      <c r="B1" s="28"/>
      <c r="C1" s="28"/>
      <c r="D1" s="28"/>
      <c r="E1" s="28"/>
      <c r="F1" s="28"/>
      <c r="G1" s="28"/>
      <c r="H1" s="28"/>
      <c r="I1" s="28"/>
    </row>
    <row r="2" spans="1:9" ht="17.399999999999999" x14ac:dyDescent="0.3">
      <c r="A2" s="4"/>
      <c r="B2" s="31" t="s">
        <v>18</v>
      </c>
      <c r="C2" s="31"/>
      <c r="D2" s="31"/>
      <c r="E2" s="31"/>
      <c r="F2" s="31"/>
      <c r="G2" s="4"/>
      <c r="H2" s="4"/>
      <c r="I2" s="4"/>
    </row>
    <row r="3" spans="1:9" ht="17.399999999999999" x14ac:dyDescent="0.3">
      <c r="A3" s="4"/>
      <c r="B3" s="18"/>
      <c r="C3" s="18"/>
      <c r="D3" s="18"/>
      <c r="E3" s="18"/>
      <c r="F3" s="18"/>
      <c r="G3" s="4"/>
      <c r="H3" s="4"/>
      <c r="I3" s="4"/>
    </row>
    <row r="4" spans="1:9" ht="17.399999999999999" x14ac:dyDescent="0.3">
      <c r="A4" s="4"/>
      <c r="B4" s="32" t="s">
        <v>42</v>
      </c>
      <c r="C4" s="32"/>
      <c r="D4" s="32"/>
      <c r="E4" s="32"/>
      <c r="F4" s="18"/>
      <c r="G4" s="4"/>
      <c r="H4" s="4"/>
      <c r="I4" s="4"/>
    </row>
    <row r="5" spans="1:9" x14ac:dyDescent="0.25">
      <c r="A5" s="4"/>
      <c r="B5" s="4"/>
      <c r="C5" s="4"/>
      <c r="D5" s="4"/>
      <c r="E5" s="4"/>
      <c r="F5" s="4"/>
      <c r="G5" s="4"/>
      <c r="H5" s="4"/>
      <c r="I5" s="4"/>
    </row>
    <row r="6" spans="1:9" x14ac:dyDescent="0.25">
      <c r="B6" s="29" t="s">
        <v>19</v>
      </c>
      <c r="C6" s="29"/>
      <c r="D6" s="29"/>
      <c r="E6" s="29"/>
    </row>
    <row r="7" spans="1:9" x14ac:dyDescent="0.25">
      <c r="B7" s="24" t="s">
        <v>28</v>
      </c>
      <c r="C7" s="25"/>
      <c r="D7" s="26"/>
      <c r="E7" s="16">
        <v>1</v>
      </c>
      <c r="F7" s="11" t="s">
        <v>30</v>
      </c>
    </row>
    <row r="8" spans="1:9" x14ac:dyDescent="0.25">
      <c r="B8" s="30" t="s">
        <v>14</v>
      </c>
      <c r="C8" s="30"/>
      <c r="D8" s="30"/>
      <c r="E8" s="16"/>
      <c r="F8" s="11" t="s">
        <v>32</v>
      </c>
    </row>
    <row r="9" spans="1:9" ht="39.6" x14ac:dyDescent="0.25">
      <c r="B9" s="30" t="s">
        <v>15</v>
      </c>
      <c r="C9" s="30"/>
      <c r="D9" s="30"/>
      <c r="E9" s="16"/>
      <c r="F9" s="12" t="s">
        <v>33</v>
      </c>
    </row>
    <row r="10" spans="1:9" ht="27" x14ac:dyDescent="0.3">
      <c r="B10" s="30" t="s">
        <v>20</v>
      </c>
      <c r="C10" s="30"/>
      <c r="D10" s="30"/>
      <c r="E10" s="16"/>
      <c r="F10" s="12" t="s">
        <v>24</v>
      </c>
      <c r="G10"/>
    </row>
    <row r="11" spans="1:9" ht="39.6" x14ac:dyDescent="0.25">
      <c r="B11" s="5"/>
      <c r="C11" s="5"/>
      <c r="D11" s="5"/>
      <c r="E11" s="9"/>
      <c r="F11" s="15" t="s">
        <v>31</v>
      </c>
    </row>
    <row r="12" spans="1:9" x14ac:dyDescent="0.25">
      <c r="B12" s="27" t="s">
        <v>3</v>
      </c>
      <c r="C12" s="27"/>
      <c r="D12" s="13">
        <f>E8*E9*1.16272222222222/1000</f>
        <v>0</v>
      </c>
    </row>
    <row r="13" spans="1:9" x14ac:dyDescent="0.25">
      <c r="B13" s="27" t="s">
        <v>4</v>
      </c>
      <c r="C13" s="27"/>
      <c r="D13" s="13">
        <f>D12*3.6</f>
        <v>0</v>
      </c>
    </row>
    <row r="14" spans="1:9" x14ac:dyDescent="0.25">
      <c r="B14" s="20"/>
      <c r="C14" s="20"/>
      <c r="D14" s="21"/>
    </row>
    <row r="15" spans="1:9" ht="15.6" x14ac:dyDescent="0.3">
      <c r="B15" s="32" t="s">
        <v>43</v>
      </c>
      <c r="C15" s="32"/>
      <c r="D15" s="32"/>
      <c r="E15" s="32"/>
    </row>
    <row r="17" spans="2:6" x14ac:dyDescent="0.25">
      <c r="B17" s="29" t="s">
        <v>19</v>
      </c>
      <c r="C17" s="29"/>
      <c r="D17" s="29"/>
      <c r="E17" s="29"/>
    </row>
    <row r="18" spans="2:6" x14ac:dyDescent="0.25">
      <c r="B18" s="24" t="s">
        <v>28</v>
      </c>
      <c r="C18" s="25"/>
      <c r="D18" s="26"/>
      <c r="E18" s="16">
        <v>1</v>
      </c>
      <c r="F18" s="11" t="s">
        <v>30</v>
      </c>
    </row>
    <row r="19" spans="2:6" x14ac:dyDescent="0.25">
      <c r="B19" s="30" t="s">
        <v>14</v>
      </c>
      <c r="C19" s="30"/>
      <c r="D19" s="30"/>
      <c r="E19" s="16"/>
      <c r="F19" s="11" t="s">
        <v>32</v>
      </c>
    </row>
    <row r="20" spans="2:6" ht="39.6" x14ac:dyDescent="0.25">
      <c r="B20" s="30" t="s">
        <v>15</v>
      </c>
      <c r="C20" s="30"/>
      <c r="D20" s="30"/>
      <c r="E20" s="16"/>
      <c r="F20" s="12" t="s">
        <v>33</v>
      </c>
    </row>
    <row r="21" spans="2:6" ht="26.4" x14ac:dyDescent="0.25">
      <c r="B21" s="30" t="s">
        <v>20</v>
      </c>
      <c r="C21" s="30"/>
      <c r="D21" s="30"/>
      <c r="E21" s="16"/>
      <c r="F21" s="12" t="s">
        <v>24</v>
      </c>
    </row>
    <row r="22" spans="2:6" ht="39.6" x14ac:dyDescent="0.25">
      <c r="B22" s="5"/>
      <c r="C22" s="5"/>
      <c r="D22" s="5"/>
      <c r="E22" s="9"/>
      <c r="F22" s="15" t="s">
        <v>31</v>
      </c>
    </row>
    <row r="23" spans="2:6" x14ac:dyDescent="0.25">
      <c r="B23" s="27" t="s">
        <v>3</v>
      </c>
      <c r="C23" s="27"/>
      <c r="D23" s="13">
        <f>E19*E20*1.16272222222222/1000</f>
        <v>0</v>
      </c>
    </row>
    <row r="24" spans="2:6" x14ac:dyDescent="0.25">
      <c r="B24" s="27" t="s">
        <v>4</v>
      </c>
      <c r="C24" s="27"/>
      <c r="D24" s="13">
        <f>D23*3.6</f>
        <v>0</v>
      </c>
    </row>
    <row r="25" spans="2:6" ht="14.4" x14ac:dyDescent="0.3">
      <c r="B25" s="19"/>
      <c r="C25" s="19"/>
      <c r="D25"/>
    </row>
    <row r="26" spans="2:6" ht="14.4" x14ac:dyDescent="0.3">
      <c r="B26" s="19"/>
      <c r="C26" s="19"/>
      <c r="D26"/>
    </row>
    <row r="27" spans="2:6" ht="15.6" x14ac:dyDescent="0.3">
      <c r="B27" s="22" t="s">
        <v>36</v>
      </c>
      <c r="C27" s="19"/>
      <c r="D27"/>
    </row>
    <row r="28" spans="2:6" ht="14.4" x14ac:dyDescent="0.3">
      <c r="C28" s="19"/>
      <c r="D28"/>
    </row>
    <row r="29" spans="2:6" ht="41.4" x14ac:dyDescent="0.25">
      <c r="B29" s="33" t="s">
        <v>23</v>
      </c>
      <c r="C29" s="34"/>
      <c r="D29" s="23" t="s">
        <v>40</v>
      </c>
    </row>
    <row r="30" spans="2:6" x14ac:dyDescent="0.25">
      <c r="B30" s="24" t="s">
        <v>38</v>
      </c>
      <c r="C30" s="26"/>
      <c r="D30" s="17">
        <f>IF($E$7=1,($D$13*(Koeficientai!C4/1000000)),IF($E$7=2,($D$13*(Koeficientai!C8/1000000)),IF($E$7=3,($D$13*(Koeficientai!C12/1000000)))))</f>
        <v>0</v>
      </c>
    </row>
    <row r="31" spans="2:6" x14ac:dyDescent="0.25">
      <c r="B31" s="24" t="s">
        <v>39</v>
      </c>
      <c r="C31" s="26"/>
      <c r="D31" s="17">
        <f>IF($E$7=1,($D$13*(Koeficientai!C5/1000000)),IF($E$7=2,($D$13*(Koeficientai!C9/1000000)),IF($E$7=3,($D$13*(Koeficientai!C13/1000000)))))*((100-E10)/100)</f>
        <v>0</v>
      </c>
    </row>
    <row r="32" spans="2:6" ht="14.4" x14ac:dyDescent="0.3">
      <c r="B32" s="19"/>
      <c r="C32" s="19"/>
      <c r="D32"/>
    </row>
    <row r="33" spans="2:6" ht="15.6" x14ac:dyDescent="0.3">
      <c r="B33" s="22" t="s">
        <v>37</v>
      </c>
      <c r="C33" s="19"/>
      <c r="D33"/>
    </row>
    <row r="34" spans="2:6" ht="14.4" x14ac:dyDescent="0.3">
      <c r="C34" s="19"/>
      <c r="D34"/>
    </row>
    <row r="35" spans="2:6" ht="41.4" x14ac:dyDescent="0.25">
      <c r="B35" s="33" t="s">
        <v>23</v>
      </c>
      <c r="C35" s="34"/>
      <c r="D35" s="23" t="s">
        <v>41</v>
      </c>
    </row>
    <row r="36" spans="2:6" x14ac:dyDescent="0.25">
      <c r="B36" s="24" t="s">
        <v>38</v>
      </c>
      <c r="C36" s="26"/>
      <c r="D36" s="17">
        <f>IF($E$18=1,($D$24*(Koeficientai!C4/1000000)),IF($E$18=2,($D$24*(Koeficientai!C8/1000000)),IF($E$18=3,($D$24*(Koeficientai!C12/1000000)))))</f>
        <v>0</v>
      </c>
    </row>
    <row r="37" spans="2:6" x14ac:dyDescent="0.25">
      <c r="B37" s="24" t="s">
        <v>39</v>
      </c>
      <c r="C37" s="26"/>
      <c r="D37" s="17">
        <f>IF($E$18=1,($D$24*(Koeficientai!C5/1000000)),IF($E$18=2,($D$24*(Koeficientai!C9/1000000)),IF($E$18=3,($D$24*(Koeficientai!C13/1000000)))))*((100-E21)/100)</f>
        <v>0</v>
      </c>
    </row>
    <row r="39" spans="2:6" x14ac:dyDescent="0.25">
      <c r="B39" s="3" t="s">
        <v>35</v>
      </c>
    </row>
    <row r="40" spans="2:6" ht="13.8" customHeight="1" x14ac:dyDescent="0.25">
      <c r="B40" s="35" t="s">
        <v>34</v>
      </c>
      <c r="C40" s="35"/>
      <c r="D40" s="35"/>
      <c r="E40" s="35"/>
      <c r="F40" s="35"/>
    </row>
    <row r="41" spans="2:6" x14ac:dyDescent="0.25">
      <c r="B41" s="35"/>
      <c r="C41" s="35"/>
      <c r="D41" s="35"/>
      <c r="E41" s="35"/>
      <c r="F41" s="35"/>
    </row>
    <row r="42" spans="2:6" x14ac:dyDescent="0.25">
      <c r="B42" s="35"/>
      <c r="C42" s="35"/>
      <c r="D42" s="35"/>
      <c r="E42" s="35"/>
      <c r="F42" s="35"/>
    </row>
    <row r="43" spans="2:6" x14ac:dyDescent="0.25">
      <c r="B43" s="35"/>
      <c r="C43" s="35"/>
      <c r="D43" s="35"/>
      <c r="E43" s="35"/>
      <c r="F43" s="35"/>
    </row>
  </sheetData>
  <sheetProtection formatCells="0" formatColumns="0" formatRows="0" insertColumns="0" insertRows="0" insertHyperlinks="0" deleteColumns="0" deleteRows="0" sort="0" autoFilter="0" pivotTables="0"/>
  <protectedRanges>
    <protectedRange sqref="E8:E10 E19:E21" name="Įvedami duomenys"/>
  </protectedRanges>
  <mergeCells count="25">
    <mergeCell ref="B35:C35"/>
    <mergeCell ref="B36:C36"/>
    <mergeCell ref="B37:C37"/>
    <mergeCell ref="B40:F43"/>
    <mergeCell ref="B15:E15"/>
    <mergeCell ref="B19:D19"/>
    <mergeCell ref="B20:D20"/>
    <mergeCell ref="B21:D21"/>
    <mergeCell ref="B23:C23"/>
    <mergeCell ref="B24:C24"/>
    <mergeCell ref="B29:C29"/>
    <mergeCell ref="B30:C30"/>
    <mergeCell ref="B31:C31"/>
    <mergeCell ref="B17:E17"/>
    <mergeCell ref="B18:D18"/>
    <mergeCell ref="B7:D7"/>
    <mergeCell ref="B12:C12"/>
    <mergeCell ref="B13:C13"/>
    <mergeCell ref="A1:I1"/>
    <mergeCell ref="B6:E6"/>
    <mergeCell ref="B8:D8"/>
    <mergeCell ref="B9:D9"/>
    <mergeCell ref="B10:D10"/>
    <mergeCell ref="B2:F2"/>
    <mergeCell ref="B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79ED8-5AEE-4626-9F6E-DADE5B8A6939}">
  <dimension ref="B3:F24"/>
  <sheetViews>
    <sheetView workbookViewId="0">
      <selection activeCell="K17" sqref="K17"/>
    </sheetView>
  </sheetViews>
  <sheetFormatPr defaultRowHeight="14.4" x14ac:dyDescent="0.3"/>
  <cols>
    <col min="2" max="2" width="25.109375" customWidth="1"/>
    <col min="3" max="3" width="12.5546875" customWidth="1"/>
    <col min="4" max="4" width="14.109375" customWidth="1"/>
  </cols>
  <sheetData>
    <row r="3" spans="2:6" ht="37.049999999999997" customHeight="1" x14ac:dyDescent="0.3">
      <c r="B3" s="36" t="s">
        <v>25</v>
      </c>
      <c r="C3" s="36"/>
      <c r="D3" s="36"/>
    </row>
    <row r="4" spans="2:6" ht="15.6" x14ac:dyDescent="0.3">
      <c r="B4" s="10" t="s">
        <v>1</v>
      </c>
      <c r="C4" s="10">
        <v>210</v>
      </c>
      <c r="D4" s="10" t="s">
        <v>0</v>
      </c>
      <c r="F4" s="2" t="s">
        <v>21</v>
      </c>
    </row>
    <row r="5" spans="2:6" ht="15.6" x14ac:dyDescent="0.3">
      <c r="B5" s="10" t="s">
        <v>2</v>
      </c>
      <c r="C5" s="10">
        <v>40</v>
      </c>
      <c r="D5" s="10" t="s">
        <v>0</v>
      </c>
      <c r="F5" s="1" t="s">
        <v>17</v>
      </c>
    </row>
    <row r="6" spans="2:6" ht="15.6" x14ac:dyDescent="0.3">
      <c r="F6" s="6" t="s">
        <v>22</v>
      </c>
    </row>
    <row r="7" spans="2:6" ht="31.05" customHeight="1" x14ac:dyDescent="0.3">
      <c r="B7" s="36" t="s">
        <v>26</v>
      </c>
      <c r="C7" s="36"/>
      <c r="D7" s="36"/>
    </row>
    <row r="8" spans="2:6" x14ac:dyDescent="0.3">
      <c r="B8" s="10" t="s">
        <v>1</v>
      </c>
      <c r="C8" s="10">
        <v>180</v>
      </c>
      <c r="D8" s="10" t="s">
        <v>0</v>
      </c>
    </row>
    <row r="9" spans="2:6" x14ac:dyDescent="0.3">
      <c r="B9" s="10" t="s">
        <v>2</v>
      </c>
      <c r="C9" s="10">
        <v>80</v>
      </c>
      <c r="D9" s="10" t="s">
        <v>0</v>
      </c>
    </row>
    <row r="11" spans="2:6" ht="27.45" customHeight="1" x14ac:dyDescent="0.3">
      <c r="B11" s="36" t="s">
        <v>27</v>
      </c>
      <c r="C11" s="36"/>
      <c r="D11" s="36"/>
    </row>
    <row r="12" spans="2:6" x14ac:dyDescent="0.3">
      <c r="B12" s="10" t="s">
        <v>1</v>
      </c>
      <c r="C12" s="14">
        <v>0</v>
      </c>
      <c r="D12" s="10" t="s">
        <v>0</v>
      </c>
    </row>
    <row r="13" spans="2:6" x14ac:dyDescent="0.3">
      <c r="B13" s="10" t="s">
        <v>2</v>
      </c>
      <c r="C13" s="14">
        <v>0</v>
      </c>
      <c r="D13" s="10" t="s">
        <v>0</v>
      </c>
    </row>
    <row r="15" spans="2:6" x14ac:dyDescent="0.3">
      <c r="B15" s="33" t="s">
        <v>29</v>
      </c>
      <c r="C15" s="37"/>
      <c r="D15" s="34"/>
    </row>
    <row r="16" spans="2:6" x14ac:dyDescent="0.3">
      <c r="B16" s="8" t="s">
        <v>8</v>
      </c>
      <c r="C16" s="8">
        <v>4500</v>
      </c>
      <c r="D16" s="8" t="s">
        <v>13</v>
      </c>
    </row>
    <row r="17" spans="2:4" x14ac:dyDescent="0.3">
      <c r="B17" s="8" t="s">
        <v>9</v>
      </c>
      <c r="C17" s="8">
        <v>4300</v>
      </c>
      <c r="D17" s="8" t="s">
        <v>13</v>
      </c>
    </row>
    <row r="18" spans="2:4" x14ac:dyDescent="0.3">
      <c r="B18" s="8" t="s">
        <v>5</v>
      </c>
      <c r="C18" s="8">
        <v>2300</v>
      </c>
      <c r="D18" s="8" t="s">
        <v>13</v>
      </c>
    </row>
    <row r="19" spans="2:4" x14ac:dyDescent="0.3">
      <c r="B19" s="8" t="s">
        <v>12</v>
      </c>
      <c r="C19" s="8">
        <v>2150</v>
      </c>
      <c r="D19" s="8" t="s">
        <v>13</v>
      </c>
    </row>
    <row r="20" spans="2:4" x14ac:dyDescent="0.3">
      <c r="B20" s="8" t="s">
        <v>6</v>
      </c>
      <c r="C20" s="8">
        <v>5700</v>
      </c>
      <c r="D20" s="8" t="s">
        <v>13</v>
      </c>
    </row>
    <row r="21" spans="2:4" x14ac:dyDescent="0.3">
      <c r="B21" s="8" t="s">
        <v>7</v>
      </c>
      <c r="C21" s="8">
        <v>5500</v>
      </c>
      <c r="D21" s="8" t="s">
        <v>13</v>
      </c>
    </row>
    <row r="22" spans="2:4" x14ac:dyDescent="0.3">
      <c r="B22" s="8" t="s">
        <v>10</v>
      </c>
      <c r="C22" s="8">
        <v>3300</v>
      </c>
      <c r="D22" s="8" t="s">
        <v>13</v>
      </c>
    </row>
    <row r="23" spans="2:4" x14ac:dyDescent="0.3">
      <c r="B23" s="8" t="s">
        <v>16</v>
      </c>
      <c r="C23" s="8">
        <v>4200</v>
      </c>
      <c r="D23" s="8" t="s">
        <v>13</v>
      </c>
    </row>
    <row r="24" spans="2:4" x14ac:dyDescent="0.3">
      <c r="B24" s="8" t="s">
        <v>11</v>
      </c>
      <c r="C24" s="8">
        <v>3500</v>
      </c>
      <c r="D24" s="8" t="s">
        <v>13</v>
      </c>
    </row>
  </sheetData>
  <mergeCells count="4">
    <mergeCell ref="B3:D3"/>
    <mergeCell ref="B7:D7"/>
    <mergeCell ref="B11:D11"/>
    <mergeCell ref="B15:D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EMEP CORINAIR 2016-2019</vt:lpstr>
      <vt:lpstr>Koeficientai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Egidijus Petraitis</dc:creator>
  <cp:lastModifiedBy>Egidijus Petraitis</cp:lastModifiedBy>
  <dcterms:created xsi:type="dcterms:W3CDTF">2020-11-17T11:58:19Z</dcterms:created>
  <dcterms:modified xsi:type="dcterms:W3CDTF">2022-08-11T12:50:54Z</dcterms:modified>
</cp:coreProperties>
</file>