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N:\19. KKS dok\5._Bendri KKS dokumentai\MODERNIZAVIMO_FONDAS\LT schemos ir aprašai\EIMIN\Aprašas ir pastabos\Patvirtintas\"/>
    </mc:Choice>
  </mc:AlternateContent>
  <xr:revisionPtr revIDLastSave="0" documentId="13_ncr:1_{D6A9113C-053A-4D2F-B9DA-3ADB0FF405EA}" xr6:coauthVersionLast="47" xr6:coauthVersionMax="47" xr10:uidLastSave="{00000000-0000-0000-0000-000000000000}"/>
  <bookViews>
    <workbookView xWindow="-110" yWindow="-110" windowWidth="19420" windowHeight="10420" xr2:uid="{0F4BEE12-848B-4F79-ABCC-20613ABD3FB2}"/>
  </bookViews>
  <sheets>
    <sheet name="Pildymui" sheetId="1" r:id="rId1"/>
    <sheet name="Skaiciav" sheetId="12" state="hidden" r:id="rId2"/>
    <sheet name="Koeficientai"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2" i="12" l="1"/>
  <c r="D101" i="12"/>
  <c r="D100" i="12"/>
  <c r="D98" i="12"/>
  <c r="D97" i="12"/>
  <c r="D91" i="12"/>
  <c r="D90" i="12"/>
  <c r="D89" i="12"/>
  <c r="D88" i="12"/>
  <c r="D87" i="12"/>
  <c r="D82" i="12"/>
  <c r="D81" i="12"/>
  <c r="D80" i="12"/>
  <c r="D72" i="12"/>
  <c r="D71" i="12"/>
  <c r="D70" i="12"/>
  <c r="D69" i="12"/>
  <c r="D68" i="12"/>
  <c r="D62" i="12"/>
  <c r="D60" i="12"/>
  <c r="D59" i="12"/>
  <c r="D58" i="12"/>
  <c r="D57" i="12"/>
  <c r="D50" i="12"/>
  <c r="D49" i="12"/>
  <c r="D48" i="12"/>
  <c r="D47" i="12"/>
  <c r="D42" i="12"/>
  <c r="D41" i="12"/>
  <c r="D40" i="12"/>
  <c r="D38" i="12"/>
  <c r="D37" i="12"/>
  <c r="D32" i="12"/>
  <c r="D31" i="12"/>
  <c r="D30" i="12"/>
  <c r="D29" i="12"/>
  <c r="D27" i="12"/>
  <c r="D22" i="12"/>
  <c r="D21" i="12"/>
  <c r="D20" i="12"/>
  <c r="D19" i="12"/>
  <c r="D18" i="12"/>
  <c r="D17" i="12"/>
  <c r="D23" i="12" s="1"/>
  <c r="C53" i="1" s="1"/>
  <c r="D12" i="12"/>
  <c r="D11" i="12"/>
  <c r="D10" i="12"/>
  <c r="D9" i="12"/>
  <c r="D8" i="12"/>
  <c r="B96" i="12"/>
  <c r="B86" i="12"/>
  <c r="B76" i="12"/>
  <c r="B66" i="12"/>
  <c r="B56" i="12"/>
  <c r="B46" i="12"/>
  <c r="B36" i="12"/>
  <c r="B26" i="12"/>
  <c r="B16" i="12"/>
  <c r="B6" i="12"/>
  <c r="C102" i="12"/>
  <c r="C101" i="12"/>
  <c r="C100" i="12"/>
  <c r="C99" i="12"/>
  <c r="D99" i="12" s="1"/>
  <c r="D103" i="12" s="1"/>
  <c r="C133" i="1" s="1"/>
  <c r="C98" i="12"/>
  <c r="C97" i="12"/>
  <c r="C92" i="12"/>
  <c r="D92" i="12" s="1"/>
  <c r="D93" i="12" s="1"/>
  <c r="C123" i="1" s="1"/>
  <c r="C91" i="12"/>
  <c r="C90" i="12"/>
  <c r="C89" i="12"/>
  <c r="C88" i="12"/>
  <c r="C87" i="12"/>
  <c r="C82" i="12"/>
  <c r="C81" i="12"/>
  <c r="C80" i="12"/>
  <c r="C79" i="12"/>
  <c r="D79" i="12" s="1"/>
  <c r="C78" i="12"/>
  <c r="D78" i="12" s="1"/>
  <c r="C77" i="12"/>
  <c r="D77" i="12" s="1"/>
  <c r="C72" i="12"/>
  <c r="C71" i="12"/>
  <c r="C70" i="12"/>
  <c r="C69" i="12"/>
  <c r="C68" i="12"/>
  <c r="C67" i="12"/>
  <c r="D67" i="12" s="1"/>
  <c r="D73" i="12" s="1"/>
  <c r="C103" i="1" s="1"/>
  <c r="C62" i="12"/>
  <c r="C61" i="12"/>
  <c r="D61" i="12" s="1"/>
  <c r="D63" i="12" s="1"/>
  <c r="C93" i="1" s="1"/>
  <c r="C60" i="12"/>
  <c r="C59" i="12"/>
  <c r="C58" i="12"/>
  <c r="C57" i="12"/>
  <c r="C52" i="12"/>
  <c r="D52" i="12" s="1"/>
  <c r="C51" i="12"/>
  <c r="D51" i="12" s="1"/>
  <c r="C50" i="12"/>
  <c r="C49" i="12"/>
  <c r="C48" i="12"/>
  <c r="C47" i="12"/>
  <c r="C42" i="12"/>
  <c r="C41" i="12"/>
  <c r="C40" i="12"/>
  <c r="C39" i="12"/>
  <c r="D39" i="12" s="1"/>
  <c r="D43" i="12" s="1"/>
  <c r="C73" i="1" s="1"/>
  <c r="C38" i="12"/>
  <c r="C37" i="12"/>
  <c r="C32" i="12"/>
  <c r="C31" i="12"/>
  <c r="C30" i="12"/>
  <c r="C29" i="12"/>
  <c r="C28" i="12"/>
  <c r="D28" i="12" s="1"/>
  <c r="D33" i="12" s="1"/>
  <c r="C63" i="1" s="1"/>
  <c r="C27" i="12"/>
  <c r="C22" i="12"/>
  <c r="C21" i="12"/>
  <c r="C20" i="12"/>
  <c r="C19" i="12"/>
  <c r="C18" i="12"/>
  <c r="C17" i="12"/>
  <c r="C8" i="12"/>
  <c r="C9" i="12"/>
  <c r="C10" i="12"/>
  <c r="C11" i="12"/>
  <c r="C12" i="12"/>
  <c r="C7" i="12"/>
  <c r="D7" i="12" s="1"/>
  <c r="D13" i="12" s="1"/>
  <c r="C43" i="1" s="1"/>
  <c r="C137" i="1"/>
  <c r="C138" i="1"/>
  <c r="C139" i="1"/>
  <c r="C140" i="1"/>
  <c r="C141" i="1"/>
  <c r="C142" i="1"/>
  <c r="A3" i="12"/>
  <c r="D83" i="12" l="1"/>
  <c r="C113" i="1" s="1"/>
  <c r="D53" i="12"/>
  <c r="C83" i="1" s="1"/>
  <c r="E14" i="2"/>
  <c r="C143" i="1" l="1"/>
</calcChain>
</file>

<file path=xl/sharedStrings.xml><?xml version="1.0" encoding="utf-8"?>
<sst xmlns="http://schemas.openxmlformats.org/spreadsheetml/2006/main" count="418" uniqueCount="114">
  <si>
    <t>STR 2.01.02:2016 „Pastatų energinio naudingumo projektavimas ir sertifikavimas“</t>
  </si>
  <si>
    <t>https://e-seimas.lrs.lt/portal/legalAct/lt/TAD/15767120a80711e68987e8320e9a5185/asr</t>
  </si>
  <si>
    <t>Eil.</t>
  </si>
  <si>
    <t>Energijos šaltinis</t>
  </si>
  <si>
    <r>
      <t>f</t>
    </r>
    <r>
      <rPr>
        <i/>
        <vertAlign val="subscript"/>
        <sz val="12"/>
        <color theme="1"/>
        <rFont val="Times New Roman"/>
        <family val="1"/>
      </rPr>
      <t>PRn</t>
    </r>
    <r>
      <rPr>
        <i/>
        <sz val="12"/>
        <color theme="1"/>
        <rFont val="Times New Roman"/>
        <family val="1"/>
      </rPr>
      <t>,</t>
    </r>
  </si>
  <si>
    <r>
      <t>f</t>
    </r>
    <r>
      <rPr>
        <i/>
        <vertAlign val="subscript"/>
        <sz val="12"/>
        <color theme="1"/>
        <rFont val="Times New Roman"/>
        <family val="1"/>
      </rPr>
      <t>PRr</t>
    </r>
    <r>
      <rPr>
        <i/>
        <sz val="12"/>
        <color theme="1"/>
        <rFont val="Times New Roman"/>
        <family val="1"/>
      </rPr>
      <t>,</t>
    </r>
  </si>
  <si>
    <r>
      <t>M</t>
    </r>
    <r>
      <rPr>
        <i/>
        <vertAlign val="subscript"/>
        <sz val="12"/>
        <color theme="1"/>
        <rFont val="Times New Roman"/>
        <family val="1"/>
      </rPr>
      <t>CO2</t>
    </r>
    <r>
      <rPr>
        <sz val="12"/>
        <color theme="1"/>
        <rFont val="Times New Roman"/>
        <family val="1"/>
      </rPr>
      <t>, kgCO2/kWh</t>
    </r>
  </si>
  <si>
    <t>Nr.</t>
  </si>
  <si>
    <t>vnt</t>
  </si>
  <si>
    <t>1.</t>
  </si>
  <si>
    <t>Mazutas[3.18]</t>
  </si>
  <si>
    <t>2.</t>
  </si>
  <si>
    <t>Orimulsija[3.18]</t>
  </si>
  <si>
    <t>MWh</t>
  </si>
  <si>
    <t>3.</t>
  </si>
  <si>
    <t>Dyzelinas, krosninis skystas kuras, skalūnų alyva[3.18]</t>
  </si>
  <si>
    <t>GJ</t>
  </si>
  <si>
    <t>4.</t>
  </si>
  <si>
    <t>Suskystintos dujos[3.18]</t>
  </si>
  <si>
    <t>5.</t>
  </si>
  <si>
    <t>Durpės[3.18]</t>
  </si>
  <si>
    <t>6.</t>
  </si>
  <si>
    <t>Akmens anglis[3.18]</t>
  </si>
  <si>
    <t>7.</t>
  </si>
  <si>
    <t>Biokuras (mediena, šiaudai, biodujos, bioalyva ir kt.)[3.18]</t>
  </si>
  <si>
    <t>8.</t>
  </si>
  <si>
    <t>Gamtinės dujos[3.18]</t>
  </si>
  <si>
    <t>10.</t>
  </si>
  <si>
    <t>Elektros įvairių gamybos būdų vidurkis[3.18]</t>
  </si>
  <si>
    <t>14.</t>
  </si>
  <si>
    <t>Šiluma iš šilumos tinklų (Lietuvos vidurkis)</t>
  </si>
  <si>
    <t>Projekto vertinamasis laikotarpis</t>
  </si>
  <si>
    <t>Metai</t>
  </si>
  <si>
    <t>11.1. klojant naujus arba keičiant centralizuoto aprūpinimo šiluma vamzdynus, garotiekius efektyvesniais, – 25 metai;</t>
  </si>
  <si>
    <t>11.2. atnaujinant (modernizuojant) pastatus, kai investicijos į išorinių atitvarų apšiltinimą viršija 50 % investicijų, – 25 metai;</t>
  </si>
  <si>
    <t>11.3.patalpose esančių vamzdynų šilumos izoliacijos pagerinimas, – 20 metų;</t>
  </si>
  <si>
    <t>11.4. įrengiant vėjo elektrines, saulės elektrines arba hidroelektrines, – 20 metų;</t>
  </si>
  <si>
    <t>11.5. biometano gamybos projektams, – 15 metų;</t>
  </si>
  <si>
    <t>11.6. įrengiant šilumos siurblius, naudojančius geoterminę, aeroterminę arbą hidroterminę energiją, – 15 metų;</t>
  </si>
  <si>
    <t>11.7. įrengiant saulės kolektorius šilumai ir (ar) karštam vandeniui ruošti, – 15 metų;</t>
  </si>
  <si>
    <t>11.8. įrengiant vėdinimo sistemas su šilumogrąžos įrenginiais, – 17 metų;</t>
  </si>
  <si>
    <t>11.9. įrengiant katilines arba kogeneracines elektrines, – 15 metų;</t>
  </si>
  <si>
    <t>11.10. įrengiant efektyvesnius degiklius katilinėse ir kogeneracinėse elektrinėse, išmetamų dūmų šilumos utilizavimo įrenginius (ekonomaizerius), – 15 metų;</t>
  </si>
  <si>
    <t>11.11. įrengiant automatikos, apskaitos, programinę įrangą, efektyvius siurblius ir ventiliatorius, leidžiančius padidinti energijos gamybos, perdavimo, paskirstymo, vartojimo efektyvumą, – 8 metai;</t>
  </si>
  <si>
    <t>11.12. keičiant efektyvesniais arba modernizuojant elektros apšvietimo prietaisus, – 15 metų;</t>
  </si>
  <si>
    <t>11.13. modernizuojant iškastinio kuro transporto infrastruktūrą, diegiant ir (ar) plėtojant transporto priemonių, naudojančių suslėgtas gamtines dujas, suskystintas gamtines dujas, biometaną, vandenilį, infrastruktūrą, – 20 metų;</t>
  </si>
  <si>
    <t>11.14. diegiant ir (ar) plėtojant transporto priemonių, naudojančių elektrą, infrastruktūrą, – 10 metų;</t>
  </si>
  <si>
    <t>11.15. įsigyjant biodegalus, elektrą, suslėgtas gamtines dujas, suskystintas gamtines dujas, biometaną, vandenilį vartoti pritaikytus automobilius, hibridinius Europos standartus viršijančius automobilius, – 10 metų;</t>
  </si>
  <si>
    <t>11.16. kitais atvejais – atsižvelgiant į diegiamos įrangos tikėtiną eksploatavimo trukmę, bet ne daugiau kaip 25 metai;</t>
  </si>
  <si>
    <t>jei vienu metu atliekama veikla diegiant įrangą su, tikėtina, skirtinga eksploatavimo trukme, vertinamasis laikotarpis yra sąlygojamas įrangos, kuriai sąnaudos įsigyti ir įdiegti sudarė daugiau kaip 50 % investicijų, tikėtinos eksploatavimo trukmės. Jei nė viena investicijos dalis nesudarė daugiau kaip 50 % investicijos, vertinamasis laikotarpis skaičiuojamas kaip skirtingos įrangos tikėtinų eksploatavimo trukmių svertinis vidurkis pagal investicijos dalį;</t>
  </si>
  <si>
    <t>Priemonė</t>
  </si>
  <si>
    <t>Pildykite tik langelius, pažymėtus žaliai</t>
  </si>
  <si>
    <t>MWh/metus</t>
  </si>
  <si>
    <t>tCO2/metus</t>
  </si>
  <si>
    <t>Kuro mixas (akmens anglis 30 proc ir biokuras 70  proc)</t>
  </si>
  <si>
    <t xml:space="preserve">ŠESD sutaupymas </t>
  </si>
  <si>
    <t>šildymo sezonas</t>
  </si>
  <si>
    <t>CŠT baziniu režimu arba technologija</t>
  </si>
  <si>
    <t>CŠT pikas</t>
  </si>
  <si>
    <t>Pildymo instrukcija:</t>
  </si>
  <si>
    <t>Darbo valandos</t>
  </si>
  <si>
    <t>Katilo darbo valandos</t>
  </si>
  <si>
    <t>Dėl projekto įgyvendinimo atsiradęs papildomai sunaudojamas elektros energijos kiekis</t>
  </si>
  <si>
    <t>Dėl projekto įgyvendinimo sutaupomas elektros energijos kiekis</t>
  </si>
  <si>
    <t>Dėl projekto įgyvendinimo sutaupomas centralizuotai tiekiamos šilumos kiekis</t>
  </si>
  <si>
    <t>Dėl projekto įgyvendinimo sutaupomas gamtinių dujų kiekis</t>
  </si>
  <si>
    <t>Dėl projekto įgyvendinimo sutaupomas skysto kuro (mazutas, krosnių kuras) kiekis</t>
  </si>
  <si>
    <t>Dėl projekto įgyvendinimo sutaupomas kietas kuras (akmens anglis, kita) kiekis</t>
  </si>
  <si>
    <t>Kaloringumai</t>
  </si>
  <si>
    <t>Akmens anglys</t>
  </si>
  <si>
    <t>TJ/t</t>
  </si>
  <si>
    <t>64 psl.</t>
  </si>
  <si>
    <t xml:space="preserve">Table 3-2. </t>
  </si>
  <si>
    <t>Krosnių kuras</t>
  </si>
  <si>
    <t>NIR_2022 04 15 FINAL.pdf (lrv.lt)</t>
  </si>
  <si>
    <t>Gamtinės dujos</t>
  </si>
  <si>
    <t>MWh/1000 m3</t>
  </si>
  <si>
    <t>Table 3-2. (paaiškinimas po lentele)</t>
  </si>
  <si>
    <t>http://klimatas.gamta.lt/files/NIR_2020%2004%2015.pdf</t>
  </si>
  <si>
    <t>Reikšmės, pažymėtos geltonai, apskaičiuojamos automatiškai pagal taikomas formules</t>
  </si>
  <si>
    <t>Atkreipti dėmesį:</t>
  </si>
  <si>
    <t>Pagal Aprašo 6.9 p.</t>
  </si>
  <si>
    <t>Energijos vartojimo efektyvumą didinančių gamybos technologijų diegimas pramonės įmonėse, dalyvaujančiose ES apyvartinių taršos leidimų prekybos sistemoje</t>
  </si>
  <si>
    <t>Energijos vartojimo efektyvumą didinančių gamybos technologijų diegimas pramonės įmonėse, dalyvaujančiose ES apyvartinių taršos leidimų prekybos sistemoje 2022-10 | APVIS: Aplinkos projektų valdymo informacinė sistema (apva.lt)</t>
  </si>
  <si>
    <t>Tinkamos finansuoti Schemos projekto veiklos:</t>
  </si>
  <si>
    <t>1. Išlaidos, patiriamos diegiant gamybos procesų energijos vartojimo efektyvumą didinančias ir taip prie energijos vartojimo ir ŠESD mažinimo prisidedančias technologijas pagal pareiškėjo nurodytą informaciją apie planuojamas įsigyti ir įsidiegti technologijas, kurios atitinka Europos Sąjungos informaciniuose dokumentuose nurodytus ir praktikoje patikrintus geriausius prieinamus gamybos būdus:</t>
  </si>
  <si>
    <t>1.1. Proceso įrangos ir (arba) įrenginių sistemų skaitmeninimo, modernizavimo, optimizavimo bei automatizavimo sistemų įsigijimas ir įsidiegimas;</t>
  </si>
  <si>
    <t>1.2. Antrinių žaliavų ir (ar) šalutinių gamybos produktų naudojimo įrangos ir (arba) jos sistemų įsigijimas ir įsidiegimas;</t>
  </si>
  <si>
    <t>1.3. Gamybos agregatų valdymo įrangos ir (arba) atitinkamų optimizavimo sistemų įsigijimas ir įsidiegimas;</t>
  </si>
  <si>
    <t>1.4. Garų rekompresijos, ventiliavimo, rekuperacinių sistemų įsigijimas ir įsidiegimas;</t>
  </si>
  <si>
    <t>1.5. Katilinės ir su jos eksploatacija susijusios įrangos įsigijimas ir įsidiegimas;</t>
  </si>
  <si>
    <t>1.6. Šilumokaičių įsigijimas ir įsidiegimas;</t>
  </si>
  <si>
    <t>1.7. Vamzdynų ir jų šilumos izoliacijos įsigijimas ir įsidiegimas;</t>
  </si>
  <si>
    <t>1.8. Elektros instaliacijos įsigijimas ir įsidiegimas ir (ar) elektros instaliacijos įrangos  įsigijimas ir įsidiegimas;</t>
  </si>
  <si>
    <t>1.9. Efektyvesnių įvairių medžiagų formavimo ir (arba) lydymo technologijų įrangos ir įrenginių įsigijimas ir įsidiegimas;</t>
  </si>
  <si>
    <t>1.10. Vandens aušinimo ir (arba) garinimo sistemų įrangos ir jos  įrangos įsigijimas ir įsidiegimas;</t>
  </si>
  <si>
    <t>1.11. Vandens apytakinio ciklo plėtros įrangos įsigijimas ir įsidiegimas;</t>
  </si>
  <si>
    <t>1.12. Džiovinimo technologinių įrenginių ir jų modernizavimo įrangos įsigijimas ir įsidiegimas;</t>
  </si>
  <si>
    <t>1.13. Dažnio keitiklių įsigijimas ir įsidiegimas;</t>
  </si>
  <si>
    <t>1.14. Siurblių našumo reguliavimo įrangos įsigijimas ir įsidiegimas;</t>
  </si>
  <si>
    <t>1.15. Kompresorių ir jų sistemų optimizavimo įrangos įsigijimas ir įsidiegimas;</t>
  </si>
  <si>
    <t>1.16. Elektros variklių, pakeičiančių kondensacinio garo turbinas, įsigijimas ir įsidiegimas;</t>
  </si>
  <si>
    <t>Sutaupomas energijos kiekis įrašomas iš energijos vartojimo audito lentelės, užpildytos kaip nurodyta Energijos, energijos išteklių ir vandens vartojimo audito atlikimo technologiniuose procesuose ir įrenginiuose metodikos 6 priede</t>
  </si>
  <si>
    <t>1-141 Dėl Energijos, energijos išteklių ir vandens vartojimo audito atlikimo technologiniuose procesuos... (e-tar.lt)</t>
  </si>
  <si>
    <t>Projekto veiklos pavadinimas</t>
  </si>
  <si>
    <t>Dėl projekto veiklos sutaupomas gamtinių dujų kiekis</t>
  </si>
  <si>
    <t>Dėl projekto veiklos sutaupomas skysto kuro (mazutas, krosnių kuras) kiekis</t>
  </si>
  <si>
    <t>Dėl projekto veiklos sutaupomas kietas kuras (akmens anglis, kita) kiekis</t>
  </si>
  <si>
    <t>Dėl projekto veiklos sutaupomas centralizuotai tiekiamos šilumos kiekis</t>
  </si>
  <si>
    <t>Dėl projekto veiklos sutaupomas elektros energijos kiekis</t>
  </si>
  <si>
    <t>Dėl projekto veiklos atsiradęs papildomai sunaudojamas elektros energijos kiekis</t>
  </si>
  <si>
    <t>Energijos ir ŠESD sutaupymai dėl projekto veiklų įgyvendinimo, iš viso</t>
  </si>
  <si>
    <t>ŠESD sutaupymas iš viso</t>
  </si>
  <si>
    <t>Jei projektu diegiamos kelios veiklos, kiekvienai veiklai pildoma atskira lentelė. Projekto veiklos pavadinimas turi atitikti energijos vartojimo audite nurodytos energijos taupymo priemonės pavadinimą.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</si>
</sst>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u/>
      <sz val="11"/>
      <color theme="10"/>
      <name val="Calibri"/>
      <family val="2"/>
      <charset val="186"/>
      <scheme val="minor"/>
    </font>
    <font>
      <sz val="12"/>
      <color theme="1"/>
      <name val="Times New Roman"/>
      <family val="1"/>
    </font>
    <font>
      <i/>
      <sz val="12"/>
      <color theme="1"/>
      <name val="Times New Roman"/>
      <family val="1"/>
    </font>
    <font>
      <i/>
      <vertAlign val="subscript"/>
      <sz val="12"/>
      <color theme="1"/>
      <name val="Times New Roman"/>
      <family val="1"/>
    </font>
    <font>
      <sz val="14"/>
      <color rgb="FF000000"/>
      <name val="Times New Roman"/>
      <family val="1"/>
    </font>
    <font>
      <sz val="11"/>
      <color theme="1"/>
      <name val="Calibri"/>
      <family val="2"/>
      <scheme val="minor"/>
    </font>
    <font>
      <b/>
      <sz val="11"/>
      <color theme="1"/>
      <name val="Calibri"/>
      <family val="2"/>
      <scheme val="minor"/>
    </font>
    <font>
      <sz val="11"/>
      <name val="Calibri"/>
      <family val="2"/>
      <charset val="186"/>
      <scheme val="minor"/>
    </font>
    <font>
      <sz val="8"/>
      <name val="Calibri"/>
      <family val="2"/>
      <charset val="186"/>
      <scheme val="minor"/>
    </font>
    <font>
      <u/>
      <sz val="11"/>
      <color theme="10"/>
      <name val="Calibri"/>
      <family val="2"/>
      <scheme val="minor"/>
    </font>
    <font>
      <sz val="11"/>
      <color rgb="FFFF0000"/>
      <name val="Calibri"/>
      <family val="2"/>
      <charset val="186"/>
      <scheme val="minor"/>
    </font>
    <font>
      <sz val="12"/>
      <color rgb="FF00B050"/>
      <name val="Times New Roman"/>
      <family val="1"/>
    </font>
    <font>
      <sz val="11"/>
      <color rgb="FFFF0000"/>
      <name val="Calibri"/>
      <family val="2"/>
      <scheme val="minor"/>
    </font>
    <font>
      <sz val="11"/>
      <color rgb="FF00B050"/>
      <name val="Calibri"/>
      <family val="2"/>
      <charset val="186"/>
      <scheme val="minor"/>
    </font>
    <font>
      <b/>
      <sz val="11"/>
      <name val="Calibri"/>
      <family val="2"/>
      <scheme val="minor"/>
    </font>
    <font>
      <sz val="11"/>
      <name val="Calibri"/>
      <family val="2"/>
      <scheme val="minor"/>
    </font>
    <font>
      <sz val="8"/>
      <color rgb="FF3F454B"/>
      <name val="Segoe UI"/>
      <family val="2"/>
    </font>
    <font>
      <sz val="12"/>
      <name val="Times New Roman"/>
      <family val="1"/>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6" fillId="0" borderId="0"/>
    <xf numFmtId="0" fontId="10" fillId="0" borderId="0" applyNumberFormat="0" applyFill="0" applyBorder="0" applyAlignment="0" applyProtection="0"/>
  </cellStyleXfs>
  <cellXfs count="56">
    <xf numFmtId="0" fontId="0" fillId="0" borderId="0" xfId="0"/>
    <xf numFmtId="0" fontId="1" fillId="0" borderId="0" xfId="1"/>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vertical="center" wrapText="1"/>
    </xf>
    <xf numFmtId="0" fontId="7" fillId="0" borderId="0" xfId="0" applyFont="1"/>
    <xf numFmtId="0" fontId="0" fillId="0" borderId="5" xfId="0" applyBorder="1" applyAlignment="1">
      <alignment wrapText="1"/>
    </xf>
    <xf numFmtId="0" fontId="0" fillId="0" borderId="5" xfId="0" applyBorder="1"/>
    <xf numFmtId="0" fontId="0" fillId="0" borderId="0" xfId="0" applyAlignment="1">
      <alignment wrapText="1"/>
    </xf>
    <xf numFmtId="0" fontId="8" fillId="0" borderId="0" xfId="0" applyFont="1"/>
    <xf numFmtId="0" fontId="0" fillId="2" borderId="5" xfId="0" applyFill="1" applyBorder="1"/>
    <xf numFmtId="0" fontId="8" fillId="2" borderId="0" xfId="0" applyFont="1" applyFill="1"/>
    <xf numFmtId="0" fontId="11" fillId="0" borderId="0" xfId="0" applyFont="1"/>
    <xf numFmtId="0" fontId="12" fillId="0" borderId="4" xfId="0" applyFont="1" applyBorder="1" applyAlignment="1">
      <alignment horizontal="center" vertical="center" wrapText="1"/>
    </xf>
    <xf numFmtId="0" fontId="12" fillId="0" borderId="4" xfId="0" applyFont="1" applyBorder="1" applyAlignment="1">
      <alignment horizontal="justify" vertical="center" wrapText="1"/>
    </xf>
    <xf numFmtId="2" fontId="0" fillId="3" borderId="5" xfId="0" applyNumberFormat="1" applyFill="1" applyBorder="1"/>
    <xf numFmtId="0" fontId="13" fillId="0" borderId="0" xfId="0" applyFont="1"/>
    <xf numFmtId="0" fontId="14" fillId="0" borderId="0" xfId="0" applyFont="1"/>
    <xf numFmtId="0" fontId="0" fillId="2" borderId="0" xfId="0" applyFill="1"/>
    <xf numFmtId="0" fontId="15" fillId="4" borderId="0" xfId="0" applyFont="1" applyFill="1"/>
    <xf numFmtId="0" fontId="0" fillId="4" borderId="0" xfId="0" applyFill="1"/>
    <xf numFmtId="0" fontId="8" fillId="0" borderId="5" xfId="0" applyFont="1" applyBorder="1"/>
    <xf numFmtId="0" fontId="10" fillId="0" borderId="0" xfId="3"/>
    <xf numFmtId="0" fontId="8" fillId="3" borderId="0" xfId="0" applyFont="1" applyFill="1"/>
    <xf numFmtId="0" fontId="0" fillId="3" borderId="0" xfId="0" applyFill="1"/>
    <xf numFmtId="0" fontId="16" fillId="0" borderId="0" xfId="0" applyFont="1"/>
    <xf numFmtId="0" fontId="16" fillId="0" borderId="0" xfId="0" applyFont="1" applyAlignment="1">
      <alignment horizontal="left" vertical="top" wrapText="1"/>
    </xf>
    <xf numFmtId="0" fontId="17" fillId="0" borderId="0" xfId="0" applyFont="1"/>
    <xf numFmtId="0" fontId="6" fillId="0" borderId="5" xfId="0" applyFont="1" applyBorder="1" applyAlignment="1">
      <alignment horizontal="left" vertical="top"/>
    </xf>
    <xf numFmtId="0" fontId="0" fillId="0" borderId="8" xfId="0" applyBorder="1" applyAlignment="1">
      <alignment wrapText="1"/>
    </xf>
    <xf numFmtId="0" fontId="8" fillId="0" borderId="8" xfId="0" applyFont="1" applyBorder="1"/>
    <xf numFmtId="0" fontId="18" fillId="0" borderId="4" xfId="0" applyFont="1" applyBorder="1" applyAlignment="1">
      <alignment horizontal="center" vertical="center" wrapText="1"/>
    </xf>
    <xf numFmtId="0" fontId="0" fillId="0" borderId="12" xfId="0" applyBorder="1" applyAlignment="1">
      <alignment wrapText="1"/>
    </xf>
    <xf numFmtId="0" fontId="8" fillId="0" borderId="12" xfId="0" applyFont="1" applyBorder="1"/>
    <xf numFmtId="2" fontId="0" fillId="3" borderId="12" xfId="0" applyNumberFormat="1" applyFill="1" applyBorder="1"/>
    <xf numFmtId="0" fontId="7" fillId="0" borderId="13" xfId="0" applyFont="1" applyBorder="1" applyAlignment="1">
      <alignment wrapText="1"/>
    </xf>
    <xf numFmtId="0" fontId="7" fillId="0" borderId="14" xfId="0" applyFont="1" applyBorder="1"/>
    <xf numFmtId="2" fontId="7" fillId="3" borderId="15" xfId="0" applyNumberFormat="1" applyFont="1" applyFill="1" applyBorder="1"/>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15"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vertical="top" wrapText="1"/>
    </xf>
    <xf numFmtId="0" fontId="15" fillId="0" borderId="0" xfId="0" applyFont="1" applyAlignment="1">
      <alignment horizontal="left"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cellXfs>
  <cellStyles count="4">
    <cellStyle name="Hyperlink 2" xfId="3" xr:uid="{39EB4FD1-D7BA-40AF-9D70-E81699C7ABCF}"/>
    <cellStyle name="Hipersaitas" xfId="1" builtinId="8"/>
    <cellStyle name="Įprastas" xfId="0" builtinId="0"/>
    <cellStyle name="Normal 2" xfId="2" xr:uid="{A6B86EFC-0D44-4645-85BC-90E03C050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268941</xdr:colOff>
      <xdr:row>0</xdr:row>
      <xdr:rowOff>89647</xdr:rowOff>
    </xdr:from>
    <xdr:to>
      <xdr:col>38</xdr:col>
      <xdr:colOff>388675</xdr:colOff>
      <xdr:row>7</xdr:row>
      <xdr:rowOff>88786</xdr:rowOff>
    </xdr:to>
    <xdr:pic>
      <xdr:nvPicPr>
        <xdr:cNvPr id="2" name="Picture 1">
          <a:extLst>
            <a:ext uri="{FF2B5EF4-FFF2-40B4-BE49-F238E27FC236}">
              <a16:creationId xmlns:a16="http://schemas.microsoft.com/office/drawing/2014/main" id="{875A7C7A-04B7-4FA6-A042-D3239282C4F8}"/>
            </a:ext>
          </a:extLst>
        </xdr:cNvPr>
        <xdr:cNvPicPr>
          <a:picLocks noChangeAspect="1"/>
        </xdr:cNvPicPr>
      </xdr:nvPicPr>
      <xdr:blipFill rotWithShape="1">
        <a:blip xmlns:r="http://schemas.openxmlformats.org/officeDocument/2006/relationships" r:embed="rId1"/>
        <a:srcRect l="25786" t="35506" r="23652" b="45917"/>
        <a:stretch/>
      </xdr:blipFill>
      <xdr:spPr>
        <a:xfrm>
          <a:off x="7927041" y="89647"/>
          <a:ext cx="5847770" cy="1276124"/>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tar.lt/portal/lt/legalAct/TAR.A3AC13936022/asr" TargetMode="External"/><Relationship Id="rId1" Type="http://schemas.openxmlformats.org/officeDocument/2006/relationships/hyperlink" Target="https://apvis.apva.lt/paskelbti_kvietimai/energijos-vartojimo-efektyvuma-didinanciu-gamybos-technologiju-diegimas-pramones-imonese-dalyvaujanciose-es-apyvartiniu-tarsos-leidimu-prekybos-sistemoje-2022-1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aaa.lrv.lt/uploads/aaa/documents/files/NIR_2022%2004%2015%20FINAL.pdf" TargetMode="External"/><Relationship Id="rId2" Type="http://schemas.openxmlformats.org/officeDocument/2006/relationships/hyperlink" Target="https://aaa.lrv.lt/uploads/aaa/documents/files/NIR_2022%2004%2015%20FINAL.pdf" TargetMode="External"/><Relationship Id="rId1" Type="http://schemas.openxmlformats.org/officeDocument/2006/relationships/hyperlink" Target="https://e-seimas.lrs.lt/portal/legalAct/lt/TAD/15767120a80711e68987e8320e9a5185/asr" TargetMode="External"/><Relationship Id="rId5" Type="http://schemas.openxmlformats.org/officeDocument/2006/relationships/drawing" Target="../drawings/drawing1.xml"/><Relationship Id="rId4" Type="http://schemas.openxmlformats.org/officeDocument/2006/relationships/hyperlink" Target="http://klimatas.gamta.lt/files/NIR_2020%2004%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68D5-3B50-4F9D-9573-62F12065BC40}">
  <dimension ref="A2:L143"/>
  <sheetViews>
    <sheetView tabSelected="1" topLeftCell="A28" zoomScale="85" zoomScaleNormal="85" workbookViewId="0">
      <selection activeCell="H130" sqref="H130"/>
    </sheetView>
  </sheetViews>
  <sheetFormatPr defaultRowHeight="14.5" x14ac:dyDescent="0.35"/>
  <cols>
    <col min="1" max="1" width="43.453125" customWidth="1"/>
    <col min="2" max="2" width="18.6328125" customWidth="1"/>
    <col min="3" max="3" width="24.90625" customWidth="1"/>
  </cols>
  <sheetData>
    <row r="2" spans="1:12" x14ac:dyDescent="0.35">
      <c r="A2" s="10" t="s">
        <v>50</v>
      </c>
    </row>
    <row r="3" spans="1:12" x14ac:dyDescent="0.35">
      <c r="A3" t="s">
        <v>82</v>
      </c>
    </row>
    <row r="4" spans="1:12" x14ac:dyDescent="0.35">
      <c r="A4" s="1" t="s">
        <v>83</v>
      </c>
    </row>
    <row r="5" spans="1:12" x14ac:dyDescent="0.35">
      <c r="A5" s="1"/>
    </row>
    <row r="6" spans="1:12" s="30" customFormat="1" x14ac:dyDescent="0.35">
      <c r="A6" s="51" t="s">
        <v>84</v>
      </c>
      <c r="B6" s="51"/>
      <c r="C6" s="51"/>
      <c r="D6" s="51"/>
      <c r="E6" s="51"/>
      <c r="F6" s="51"/>
      <c r="G6" s="51"/>
      <c r="H6" s="51"/>
      <c r="I6" s="51"/>
      <c r="J6" s="51"/>
      <c r="K6" s="51"/>
      <c r="L6" s="51"/>
    </row>
    <row r="7" spans="1:12" x14ac:dyDescent="0.35">
      <c r="A7" t="s">
        <v>85</v>
      </c>
    </row>
    <row r="8" spans="1:12" x14ac:dyDescent="0.35">
      <c r="A8" t="s">
        <v>86</v>
      </c>
    </row>
    <row r="9" spans="1:12" x14ac:dyDescent="0.35">
      <c r="A9" s="14" t="s">
        <v>87</v>
      </c>
    </row>
    <row r="10" spans="1:12" x14ac:dyDescent="0.35">
      <c r="A10" t="s">
        <v>88</v>
      </c>
    </row>
    <row r="11" spans="1:12" x14ac:dyDescent="0.35">
      <c r="A11" t="s">
        <v>89</v>
      </c>
    </row>
    <row r="12" spans="1:12" x14ac:dyDescent="0.35">
      <c r="A12" t="s">
        <v>90</v>
      </c>
    </row>
    <row r="13" spans="1:12" x14ac:dyDescent="0.35">
      <c r="A13" t="s">
        <v>91</v>
      </c>
    </row>
    <row r="14" spans="1:12" x14ac:dyDescent="0.35">
      <c r="A14" t="s">
        <v>92</v>
      </c>
    </row>
    <row r="15" spans="1:12" x14ac:dyDescent="0.35">
      <c r="A15" t="s">
        <v>93</v>
      </c>
    </row>
    <row r="16" spans="1:12" x14ac:dyDescent="0.35">
      <c r="A16" s="14" t="s">
        <v>94</v>
      </c>
      <c r="H16" s="17"/>
    </row>
    <row r="17" spans="1:12" x14ac:dyDescent="0.35">
      <c r="A17" t="s">
        <v>95</v>
      </c>
    </row>
    <row r="18" spans="1:12" x14ac:dyDescent="0.35">
      <c r="A18" t="s">
        <v>96</v>
      </c>
    </row>
    <row r="19" spans="1:12" x14ac:dyDescent="0.35">
      <c r="A19" t="s">
        <v>97</v>
      </c>
    </row>
    <row r="20" spans="1:12" x14ac:dyDescent="0.35">
      <c r="A20" t="s">
        <v>98</v>
      </c>
    </row>
    <row r="21" spans="1:12" x14ac:dyDescent="0.35">
      <c r="A21" t="s">
        <v>99</v>
      </c>
    </row>
    <row r="22" spans="1:12" x14ac:dyDescent="0.35">
      <c r="A22" t="s">
        <v>100</v>
      </c>
    </row>
    <row r="23" spans="1:12" x14ac:dyDescent="0.35">
      <c r="A23" t="s">
        <v>101</v>
      </c>
    </row>
    <row r="24" spans="1:12" s="30" customFormat="1" x14ac:dyDescent="0.35">
      <c r="A24" s="32"/>
      <c r="B24" s="31"/>
      <c r="C24" s="31"/>
      <c r="D24" s="31"/>
      <c r="E24" s="31"/>
      <c r="F24" s="31"/>
      <c r="G24" s="31"/>
      <c r="H24" s="31"/>
      <c r="I24" s="31"/>
      <c r="J24" s="31"/>
      <c r="K24" s="31"/>
      <c r="L24" s="31"/>
    </row>
    <row r="25" spans="1:12" s="21" customFormat="1" x14ac:dyDescent="0.35"/>
    <row r="26" spans="1:12" x14ac:dyDescent="0.35">
      <c r="A26" s="24" t="s">
        <v>59</v>
      </c>
      <c r="B26" s="25"/>
      <c r="C26" s="25"/>
    </row>
    <row r="27" spans="1:12" x14ac:dyDescent="0.35">
      <c r="A27" s="16" t="s">
        <v>51</v>
      </c>
      <c r="B27" s="23"/>
      <c r="C27" s="23"/>
    </row>
    <row r="28" spans="1:12" x14ac:dyDescent="0.35">
      <c r="A28" s="28" t="s">
        <v>79</v>
      </c>
      <c r="B28" s="29"/>
      <c r="C28" s="29"/>
    </row>
    <row r="29" spans="1:12" x14ac:dyDescent="0.35">
      <c r="A29" s="14"/>
    </row>
    <row r="30" spans="1:12" x14ac:dyDescent="0.35">
      <c r="A30" s="48" t="s">
        <v>80</v>
      </c>
      <c r="B30" s="49"/>
      <c r="C30" s="49"/>
    </row>
    <row r="31" spans="1:12" ht="49.25" customHeight="1" x14ac:dyDescent="0.35">
      <c r="A31" s="50" t="s">
        <v>102</v>
      </c>
      <c r="B31" s="50"/>
      <c r="C31" s="50"/>
      <c r="D31" s="1" t="s">
        <v>103</v>
      </c>
    </row>
    <row r="32" spans="1:12" ht="47.4" customHeight="1" x14ac:dyDescent="0.35">
      <c r="A32" s="49" t="s">
        <v>113</v>
      </c>
      <c r="B32" s="49"/>
      <c r="C32" s="49"/>
      <c r="D32" s="17"/>
    </row>
    <row r="36" spans="1:5" ht="34.75" customHeight="1" x14ac:dyDescent="0.35">
      <c r="A36" s="33" t="s">
        <v>104</v>
      </c>
      <c r="B36" s="46"/>
      <c r="C36" s="47"/>
    </row>
    <row r="37" spans="1:5" ht="29" x14ac:dyDescent="0.35">
      <c r="A37" s="11" t="s">
        <v>105</v>
      </c>
      <c r="B37" s="26" t="s">
        <v>52</v>
      </c>
      <c r="C37" s="15"/>
      <c r="D37" s="17"/>
    </row>
    <row r="38" spans="1:5" ht="29" x14ac:dyDescent="0.35">
      <c r="A38" s="11" t="s">
        <v>106</v>
      </c>
      <c r="B38" s="26" t="s">
        <v>52</v>
      </c>
      <c r="C38" s="15"/>
      <c r="D38" s="17"/>
    </row>
    <row r="39" spans="1:5" ht="29" x14ac:dyDescent="0.35">
      <c r="A39" s="11" t="s">
        <v>107</v>
      </c>
      <c r="B39" s="26" t="s">
        <v>52</v>
      </c>
      <c r="C39" s="15"/>
    </row>
    <row r="40" spans="1:5" ht="29" x14ac:dyDescent="0.35">
      <c r="A40" s="11" t="s">
        <v>108</v>
      </c>
      <c r="B40" s="26" t="s">
        <v>52</v>
      </c>
      <c r="C40" s="15"/>
    </row>
    <row r="41" spans="1:5" ht="30.65" customHeight="1" x14ac:dyDescent="0.35">
      <c r="A41" s="11" t="s">
        <v>109</v>
      </c>
      <c r="B41" s="26" t="s">
        <v>52</v>
      </c>
      <c r="C41" s="15"/>
      <c r="D41" s="17"/>
    </row>
    <row r="42" spans="1:5" ht="29" x14ac:dyDescent="0.35">
      <c r="A42" s="11" t="s">
        <v>110</v>
      </c>
      <c r="B42" s="26" t="s">
        <v>52</v>
      </c>
      <c r="C42" s="15"/>
      <c r="D42" s="17"/>
      <c r="E42" s="17"/>
    </row>
    <row r="43" spans="1:5" x14ac:dyDescent="0.35">
      <c r="A43" s="11" t="s">
        <v>55</v>
      </c>
      <c r="B43" s="12" t="s">
        <v>53</v>
      </c>
      <c r="C43" s="20">
        <f>Skaiciav!D13</f>
        <v>0</v>
      </c>
    </row>
    <row r="46" spans="1:5" ht="34.75" customHeight="1" x14ac:dyDescent="0.35">
      <c r="A46" s="33" t="s">
        <v>104</v>
      </c>
      <c r="B46" s="46"/>
      <c r="C46" s="47"/>
    </row>
    <row r="47" spans="1:5" ht="29" x14ac:dyDescent="0.35">
      <c r="A47" s="11" t="s">
        <v>105</v>
      </c>
      <c r="B47" s="26" t="s">
        <v>52</v>
      </c>
      <c r="C47" s="15"/>
      <c r="D47" s="17"/>
    </row>
    <row r="48" spans="1:5" ht="29" x14ac:dyDescent="0.35">
      <c r="A48" s="11" t="s">
        <v>106</v>
      </c>
      <c r="B48" s="26" t="s">
        <v>52</v>
      </c>
      <c r="C48" s="15"/>
      <c r="D48" s="17"/>
    </row>
    <row r="49" spans="1:5" ht="29" x14ac:dyDescent="0.35">
      <c r="A49" s="11" t="s">
        <v>107</v>
      </c>
      <c r="B49" s="26" t="s">
        <v>52</v>
      </c>
      <c r="C49" s="15"/>
    </row>
    <row r="50" spans="1:5" ht="29" x14ac:dyDescent="0.35">
      <c r="A50" s="11" t="s">
        <v>108</v>
      </c>
      <c r="B50" s="26" t="s">
        <v>52</v>
      </c>
      <c r="C50" s="15"/>
    </row>
    <row r="51" spans="1:5" ht="30.65" customHeight="1" x14ac:dyDescent="0.35">
      <c r="A51" s="11" t="s">
        <v>109</v>
      </c>
      <c r="B51" s="26" t="s">
        <v>52</v>
      </c>
      <c r="C51" s="15"/>
      <c r="D51" s="17"/>
    </row>
    <row r="52" spans="1:5" ht="29" x14ac:dyDescent="0.35">
      <c r="A52" s="11" t="s">
        <v>110</v>
      </c>
      <c r="B52" s="26" t="s">
        <v>52</v>
      </c>
      <c r="C52" s="15"/>
      <c r="D52" s="17"/>
      <c r="E52" s="17"/>
    </row>
    <row r="53" spans="1:5" x14ac:dyDescent="0.35">
      <c r="A53" s="11" t="s">
        <v>55</v>
      </c>
      <c r="B53" s="12" t="s">
        <v>53</v>
      </c>
      <c r="C53" s="20">
        <f>Skaiciav!D23</f>
        <v>0</v>
      </c>
    </row>
    <row r="56" spans="1:5" ht="34.75" customHeight="1" x14ac:dyDescent="0.35">
      <c r="A56" s="33" t="s">
        <v>104</v>
      </c>
      <c r="B56" s="46"/>
      <c r="C56" s="47"/>
    </row>
    <row r="57" spans="1:5" ht="29" x14ac:dyDescent="0.35">
      <c r="A57" s="11" t="s">
        <v>65</v>
      </c>
      <c r="B57" s="26" t="s">
        <v>52</v>
      </c>
      <c r="C57" s="15"/>
      <c r="D57" s="17"/>
    </row>
    <row r="58" spans="1:5" ht="29" x14ac:dyDescent="0.35">
      <c r="A58" s="11" t="s">
        <v>66</v>
      </c>
      <c r="B58" s="26" t="s">
        <v>52</v>
      </c>
      <c r="C58" s="15"/>
      <c r="D58" s="17"/>
    </row>
    <row r="59" spans="1:5" ht="29" x14ac:dyDescent="0.35">
      <c r="A59" s="11" t="s">
        <v>67</v>
      </c>
      <c r="B59" s="26" t="s">
        <v>52</v>
      </c>
      <c r="C59" s="15"/>
    </row>
    <row r="60" spans="1:5" ht="29" x14ac:dyDescent="0.35">
      <c r="A60" s="11" t="s">
        <v>64</v>
      </c>
      <c r="B60" s="26" t="s">
        <v>52</v>
      </c>
      <c r="C60" s="15"/>
    </row>
    <row r="61" spans="1:5" ht="30.65" customHeight="1" x14ac:dyDescent="0.35">
      <c r="A61" s="11" t="s">
        <v>63</v>
      </c>
      <c r="B61" s="26" t="s">
        <v>52</v>
      </c>
      <c r="C61" s="15"/>
      <c r="D61" s="17"/>
    </row>
    <row r="62" spans="1:5" ht="29" x14ac:dyDescent="0.35">
      <c r="A62" s="11" t="s">
        <v>62</v>
      </c>
      <c r="B62" s="26" t="s">
        <v>52</v>
      </c>
      <c r="C62" s="15"/>
      <c r="D62" s="17"/>
      <c r="E62" s="17"/>
    </row>
    <row r="63" spans="1:5" x14ac:dyDescent="0.35">
      <c r="A63" s="11" t="s">
        <v>55</v>
      </c>
      <c r="B63" s="12" t="s">
        <v>53</v>
      </c>
      <c r="C63" s="20">
        <f>Skaiciav!D33</f>
        <v>0</v>
      </c>
    </row>
    <row r="66" spans="1:5" ht="34.75" customHeight="1" x14ac:dyDescent="0.35">
      <c r="A66" s="33" t="s">
        <v>104</v>
      </c>
      <c r="B66" s="46"/>
      <c r="C66" s="47"/>
    </row>
    <row r="67" spans="1:5" ht="29" x14ac:dyDescent="0.35">
      <c r="A67" s="11" t="s">
        <v>105</v>
      </c>
      <c r="B67" s="26" t="s">
        <v>52</v>
      </c>
      <c r="C67" s="15"/>
      <c r="D67" s="17"/>
    </row>
    <row r="68" spans="1:5" ht="29" x14ac:dyDescent="0.35">
      <c r="A68" s="11" t="s">
        <v>106</v>
      </c>
      <c r="B68" s="26" t="s">
        <v>52</v>
      </c>
      <c r="C68" s="15"/>
      <c r="D68" s="17"/>
    </row>
    <row r="69" spans="1:5" ht="29" x14ac:dyDescent="0.35">
      <c r="A69" s="11" t="s">
        <v>107</v>
      </c>
      <c r="B69" s="26" t="s">
        <v>52</v>
      </c>
      <c r="C69" s="15"/>
    </row>
    <row r="70" spans="1:5" ht="29" x14ac:dyDescent="0.35">
      <c r="A70" s="11" t="s">
        <v>108</v>
      </c>
      <c r="B70" s="26" t="s">
        <v>52</v>
      </c>
      <c r="C70" s="15"/>
    </row>
    <row r="71" spans="1:5" ht="30.65" customHeight="1" x14ac:dyDescent="0.35">
      <c r="A71" s="11" t="s">
        <v>109</v>
      </c>
      <c r="B71" s="26" t="s">
        <v>52</v>
      </c>
      <c r="C71" s="15"/>
      <c r="D71" s="17"/>
    </row>
    <row r="72" spans="1:5" ht="29" x14ac:dyDescent="0.35">
      <c r="A72" s="11" t="s">
        <v>110</v>
      </c>
      <c r="B72" s="26" t="s">
        <v>52</v>
      </c>
      <c r="C72" s="15"/>
      <c r="D72" s="17"/>
      <c r="E72" s="17"/>
    </row>
    <row r="73" spans="1:5" x14ac:dyDescent="0.35">
      <c r="A73" s="11" t="s">
        <v>55</v>
      </c>
      <c r="B73" s="12" t="s">
        <v>53</v>
      </c>
      <c r="C73" s="20">
        <f>Skaiciav!D43</f>
        <v>0</v>
      </c>
    </row>
    <row r="76" spans="1:5" ht="34.75" customHeight="1" x14ac:dyDescent="0.35">
      <c r="A76" s="33" t="s">
        <v>104</v>
      </c>
      <c r="B76" s="46"/>
      <c r="C76" s="47"/>
    </row>
    <row r="77" spans="1:5" ht="29" x14ac:dyDescent="0.35">
      <c r="A77" s="11" t="s">
        <v>105</v>
      </c>
      <c r="B77" s="26" t="s">
        <v>52</v>
      </c>
      <c r="C77" s="15"/>
      <c r="D77" s="17"/>
    </row>
    <row r="78" spans="1:5" ht="29" x14ac:dyDescent="0.35">
      <c r="A78" s="11" t="s">
        <v>106</v>
      </c>
      <c r="B78" s="26" t="s">
        <v>52</v>
      </c>
      <c r="C78" s="15"/>
      <c r="D78" s="17"/>
    </row>
    <row r="79" spans="1:5" ht="29" x14ac:dyDescent="0.35">
      <c r="A79" s="11" t="s">
        <v>107</v>
      </c>
      <c r="B79" s="26" t="s">
        <v>52</v>
      </c>
      <c r="C79" s="15"/>
    </row>
    <row r="80" spans="1:5" ht="29" x14ac:dyDescent="0.35">
      <c r="A80" s="11" t="s">
        <v>108</v>
      </c>
      <c r="B80" s="26" t="s">
        <v>52</v>
      </c>
      <c r="C80" s="15"/>
    </row>
    <row r="81" spans="1:5" ht="30.65" customHeight="1" x14ac:dyDescent="0.35">
      <c r="A81" s="11" t="s">
        <v>109</v>
      </c>
      <c r="B81" s="26" t="s">
        <v>52</v>
      </c>
      <c r="C81" s="15"/>
      <c r="D81" s="17"/>
    </row>
    <row r="82" spans="1:5" ht="29" x14ac:dyDescent="0.35">
      <c r="A82" s="11" t="s">
        <v>110</v>
      </c>
      <c r="B82" s="26" t="s">
        <v>52</v>
      </c>
      <c r="C82" s="15"/>
      <c r="D82" s="17"/>
      <c r="E82" s="17"/>
    </row>
    <row r="83" spans="1:5" x14ac:dyDescent="0.35">
      <c r="A83" s="11" t="s">
        <v>55</v>
      </c>
      <c r="B83" s="12" t="s">
        <v>53</v>
      </c>
      <c r="C83" s="20">
        <f>Skaiciav!D53</f>
        <v>0</v>
      </c>
    </row>
    <row r="86" spans="1:5" ht="34.75" customHeight="1" x14ac:dyDescent="0.35">
      <c r="A86" s="33" t="s">
        <v>104</v>
      </c>
      <c r="B86" s="46"/>
      <c r="C86" s="47"/>
    </row>
    <row r="87" spans="1:5" ht="29" x14ac:dyDescent="0.35">
      <c r="A87" s="11" t="s">
        <v>105</v>
      </c>
      <c r="B87" s="26" t="s">
        <v>52</v>
      </c>
      <c r="C87" s="15"/>
      <c r="D87" s="17"/>
    </row>
    <row r="88" spans="1:5" ht="29" x14ac:dyDescent="0.35">
      <c r="A88" s="11" t="s">
        <v>106</v>
      </c>
      <c r="B88" s="26" t="s">
        <v>52</v>
      </c>
      <c r="C88" s="15"/>
      <c r="D88" s="17"/>
    </row>
    <row r="89" spans="1:5" ht="29" x14ac:dyDescent="0.35">
      <c r="A89" s="11" t="s">
        <v>107</v>
      </c>
      <c r="B89" s="26" t="s">
        <v>52</v>
      </c>
      <c r="C89" s="15"/>
    </row>
    <row r="90" spans="1:5" ht="29" x14ac:dyDescent="0.35">
      <c r="A90" s="11" t="s">
        <v>108</v>
      </c>
      <c r="B90" s="26" t="s">
        <v>52</v>
      </c>
      <c r="C90" s="15"/>
    </row>
    <row r="91" spans="1:5" ht="30.65" customHeight="1" x14ac:dyDescent="0.35">
      <c r="A91" s="11" t="s">
        <v>109</v>
      </c>
      <c r="B91" s="26" t="s">
        <v>52</v>
      </c>
      <c r="C91" s="15"/>
      <c r="D91" s="17"/>
    </row>
    <row r="92" spans="1:5" ht="29" x14ac:dyDescent="0.35">
      <c r="A92" s="11" t="s">
        <v>110</v>
      </c>
      <c r="B92" s="26" t="s">
        <v>52</v>
      </c>
      <c r="C92" s="15"/>
      <c r="D92" s="17"/>
      <c r="E92" s="17"/>
    </row>
    <row r="93" spans="1:5" x14ac:dyDescent="0.35">
      <c r="A93" s="11" t="s">
        <v>55</v>
      </c>
      <c r="B93" s="12" t="s">
        <v>53</v>
      </c>
      <c r="C93" s="20">
        <f>Skaiciav!D63</f>
        <v>0</v>
      </c>
    </row>
    <row r="96" spans="1:5" ht="34.75" customHeight="1" x14ac:dyDescent="0.35">
      <c r="A96" s="33" t="s">
        <v>104</v>
      </c>
      <c r="B96" s="46"/>
      <c r="C96" s="47"/>
    </row>
    <row r="97" spans="1:5" ht="29" x14ac:dyDescent="0.35">
      <c r="A97" s="11" t="s">
        <v>105</v>
      </c>
      <c r="B97" s="26" t="s">
        <v>52</v>
      </c>
      <c r="C97" s="15"/>
      <c r="D97" s="17"/>
    </row>
    <row r="98" spans="1:5" ht="29" x14ac:dyDescent="0.35">
      <c r="A98" s="11" t="s">
        <v>106</v>
      </c>
      <c r="B98" s="26" t="s">
        <v>52</v>
      </c>
      <c r="C98" s="15"/>
      <c r="D98" s="17"/>
    </row>
    <row r="99" spans="1:5" ht="29" x14ac:dyDescent="0.35">
      <c r="A99" s="11" t="s">
        <v>107</v>
      </c>
      <c r="B99" s="26" t="s">
        <v>52</v>
      </c>
      <c r="C99" s="15"/>
    </row>
    <row r="100" spans="1:5" ht="29" x14ac:dyDescent="0.35">
      <c r="A100" s="11" t="s">
        <v>108</v>
      </c>
      <c r="B100" s="26" t="s">
        <v>52</v>
      </c>
      <c r="C100" s="15"/>
    </row>
    <row r="101" spans="1:5" ht="30.65" customHeight="1" x14ac:dyDescent="0.35">
      <c r="A101" s="11" t="s">
        <v>109</v>
      </c>
      <c r="B101" s="26" t="s">
        <v>52</v>
      </c>
      <c r="C101" s="15"/>
      <c r="D101" s="17"/>
    </row>
    <row r="102" spans="1:5" ht="29" x14ac:dyDescent="0.35">
      <c r="A102" s="11" t="s">
        <v>110</v>
      </c>
      <c r="B102" s="26" t="s">
        <v>52</v>
      </c>
      <c r="C102" s="15"/>
      <c r="D102" s="17"/>
      <c r="E102" s="17"/>
    </row>
    <row r="103" spans="1:5" x14ac:dyDescent="0.35">
      <c r="A103" s="11" t="s">
        <v>55</v>
      </c>
      <c r="B103" s="12" t="s">
        <v>53</v>
      </c>
      <c r="C103" s="20">
        <f>Skaiciav!D73</f>
        <v>0</v>
      </c>
    </row>
    <row r="106" spans="1:5" ht="34.75" customHeight="1" x14ac:dyDescent="0.35">
      <c r="A106" s="33" t="s">
        <v>104</v>
      </c>
      <c r="B106" s="46"/>
      <c r="C106" s="47"/>
    </row>
    <row r="107" spans="1:5" ht="29" x14ac:dyDescent="0.35">
      <c r="A107" s="11" t="s">
        <v>105</v>
      </c>
      <c r="B107" s="26" t="s">
        <v>52</v>
      </c>
      <c r="C107" s="15"/>
      <c r="D107" s="17"/>
    </row>
    <row r="108" spans="1:5" ht="29" x14ac:dyDescent="0.35">
      <c r="A108" s="11" t="s">
        <v>106</v>
      </c>
      <c r="B108" s="26" t="s">
        <v>52</v>
      </c>
      <c r="C108" s="15"/>
      <c r="D108" s="17"/>
    </row>
    <row r="109" spans="1:5" ht="29" x14ac:dyDescent="0.35">
      <c r="A109" s="11" t="s">
        <v>107</v>
      </c>
      <c r="B109" s="26" t="s">
        <v>52</v>
      </c>
      <c r="C109" s="15"/>
    </row>
    <row r="110" spans="1:5" ht="29" x14ac:dyDescent="0.35">
      <c r="A110" s="11" t="s">
        <v>108</v>
      </c>
      <c r="B110" s="26" t="s">
        <v>52</v>
      </c>
      <c r="C110" s="15"/>
    </row>
    <row r="111" spans="1:5" ht="30.65" customHeight="1" x14ac:dyDescent="0.35">
      <c r="A111" s="11" t="s">
        <v>109</v>
      </c>
      <c r="B111" s="26" t="s">
        <v>52</v>
      </c>
      <c r="C111" s="15"/>
      <c r="D111" s="17"/>
    </row>
    <row r="112" spans="1:5" ht="29" x14ac:dyDescent="0.35">
      <c r="A112" s="11" t="s">
        <v>110</v>
      </c>
      <c r="B112" s="26" t="s">
        <v>52</v>
      </c>
      <c r="C112" s="15"/>
      <c r="D112" s="17"/>
      <c r="E112" s="17"/>
    </row>
    <row r="113" spans="1:5" x14ac:dyDescent="0.35">
      <c r="A113" s="11" t="s">
        <v>55</v>
      </c>
      <c r="B113" s="12" t="s">
        <v>53</v>
      </c>
      <c r="C113" s="20">
        <f>Skaiciav!D83</f>
        <v>0</v>
      </c>
    </row>
    <row r="116" spans="1:5" ht="34.75" customHeight="1" x14ac:dyDescent="0.35">
      <c r="A116" s="33" t="s">
        <v>104</v>
      </c>
      <c r="B116" s="46"/>
      <c r="C116" s="47"/>
    </row>
    <row r="117" spans="1:5" ht="29" x14ac:dyDescent="0.35">
      <c r="A117" s="11" t="s">
        <v>105</v>
      </c>
      <c r="B117" s="26" t="s">
        <v>52</v>
      </c>
      <c r="C117" s="15"/>
      <c r="D117" s="17"/>
    </row>
    <row r="118" spans="1:5" ht="29" x14ac:dyDescent="0.35">
      <c r="A118" s="11" t="s">
        <v>106</v>
      </c>
      <c r="B118" s="26" t="s">
        <v>52</v>
      </c>
      <c r="C118" s="15"/>
      <c r="D118" s="17"/>
    </row>
    <row r="119" spans="1:5" ht="29" x14ac:dyDescent="0.35">
      <c r="A119" s="11" t="s">
        <v>107</v>
      </c>
      <c r="B119" s="26" t="s">
        <v>52</v>
      </c>
      <c r="C119" s="15"/>
    </row>
    <row r="120" spans="1:5" ht="29" x14ac:dyDescent="0.35">
      <c r="A120" s="11" t="s">
        <v>108</v>
      </c>
      <c r="B120" s="26" t="s">
        <v>52</v>
      </c>
      <c r="C120" s="15"/>
    </row>
    <row r="121" spans="1:5" ht="30.65" customHeight="1" x14ac:dyDescent="0.35">
      <c r="A121" s="11" t="s">
        <v>109</v>
      </c>
      <c r="B121" s="26" t="s">
        <v>52</v>
      </c>
      <c r="C121" s="15"/>
      <c r="D121" s="17"/>
    </row>
    <row r="122" spans="1:5" ht="29" x14ac:dyDescent="0.35">
      <c r="A122" s="11" t="s">
        <v>110</v>
      </c>
      <c r="B122" s="26" t="s">
        <v>52</v>
      </c>
      <c r="C122" s="15"/>
      <c r="D122" s="17"/>
      <c r="E122" s="17"/>
    </row>
    <row r="123" spans="1:5" x14ac:dyDescent="0.35">
      <c r="A123" s="11" t="s">
        <v>55</v>
      </c>
      <c r="B123" s="12" t="s">
        <v>53</v>
      </c>
      <c r="C123" s="20">
        <f>Skaiciav!D93</f>
        <v>0</v>
      </c>
    </row>
    <row r="126" spans="1:5" ht="34.75" customHeight="1" x14ac:dyDescent="0.35">
      <c r="A126" s="33" t="s">
        <v>104</v>
      </c>
      <c r="B126" s="46"/>
      <c r="C126" s="47"/>
    </row>
    <row r="127" spans="1:5" ht="29" x14ac:dyDescent="0.35">
      <c r="A127" s="11" t="s">
        <v>105</v>
      </c>
      <c r="B127" s="26" t="s">
        <v>52</v>
      </c>
      <c r="C127" s="15"/>
      <c r="D127" s="17"/>
    </row>
    <row r="128" spans="1:5" ht="29" x14ac:dyDescent="0.35">
      <c r="A128" s="11" t="s">
        <v>106</v>
      </c>
      <c r="B128" s="26" t="s">
        <v>52</v>
      </c>
      <c r="C128" s="15"/>
      <c r="D128" s="17"/>
    </row>
    <row r="129" spans="1:5" ht="29" x14ac:dyDescent="0.35">
      <c r="A129" s="11" t="s">
        <v>107</v>
      </c>
      <c r="B129" s="26" t="s">
        <v>52</v>
      </c>
      <c r="C129" s="15"/>
    </row>
    <row r="130" spans="1:5" ht="29" x14ac:dyDescent="0.35">
      <c r="A130" s="11" t="s">
        <v>108</v>
      </c>
      <c r="B130" s="26" t="s">
        <v>52</v>
      </c>
      <c r="C130" s="15"/>
    </row>
    <row r="131" spans="1:5" ht="30.65" customHeight="1" x14ac:dyDescent="0.35">
      <c r="A131" s="11" t="s">
        <v>109</v>
      </c>
      <c r="B131" s="26" t="s">
        <v>52</v>
      </c>
      <c r="C131" s="15"/>
      <c r="D131" s="17"/>
    </row>
    <row r="132" spans="1:5" ht="29" x14ac:dyDescent="0.35">
      <c r="A132" s="11" t="s">
        <v>110</v>
      </c>
      <c r="B132" s="26" t="s">
        <v>52</v>
      </c>
      <c r="C132" s="15"/>
      <c r="D132" s="17"/>
      <c r="E132" s="17"/>
    </row>
    <row r="133" spans="1:5" x14ac:dyDescent="0.35">
      <c r="A133" s="11" t="s">
        <v>55</v>
      </c>
      <c r="B133" s="12" t="s">
        <v>53</v>
      </c>
      <c r="C133" s="20">
        <f>Skaiciav!D103</f>
        <v>0</v>
      </c>
    </row>
    <row r="135" spans="1:5" ht="15" thickBot="1" x14ac:dyDescent="0.4"/>
    <row r="136" spans="1:5" ht="29.4" customHeight="1" thickBot="1" x14ac:dyDescent="0.4">
      <c r="A136" s="43" t="s">
        <v>111</v>
      </c>
      <c r="B136" s="44"/>
      <c r="C136" s="45"/>
    </row>
    <row r="137" spans="1:5" ht="29" x14ac:dyDescent="0.35">
      <c r="A137" s="34" t="s">
        <v>65</v>
      </c>
      <c r="B137" s="35" t="s">
        <v>52</v>
      </c>
      <c r="C137" s="20">
        <f t="shared" ref="C137:C142" si="0">C37+C47+C57+C67+C77+C87+C97+C107+C117+C127</f>
        <v>0</v>
      </c>
      <c r="D137" s="17"/>
    </row>
    <row r="138" spans="1:5" ht="29" x14ac:dyDescent="0.35">
      <c r="A138" s="11" t="s">
        <v>66</v>
      </c>
      <c r="B138" s="26" t="s">
        <v>52</v>
      </c>
      <c r="C138" s="20">
        <f t="shared" si="0"/>
        <v>0</v>
      </c>
      <c r="D138" s="17"/>
    </row>
    <row r="139" spans="1:5" ht="29" x14ac:dyDescent="0.35">
      <c r="A139" s="11" t="s">
        <v>67</v>
      </c>
      <c r="B139" s="26" t="s">
        <v>52</v>
      </c>
      <c r="C139" s="20">
        <f t="shared" si="0"/>
        <v>0</v>
      </c>
    </row>
    <row r="140" spans="1:5" ht="29" x14ac:dyDescent="0.35">
      <c r="A140" s="11" t="s">
        <v>64</v>
      </c>
      <c r="B140" s="26" t="s">
        <v>52</v>
      </c>
      <c r="C140" s="20">
        <f t="shared" si="0"/>
        <v>0</v>
      </c>
    </row>
    <row r="141" spans="1:5" ht="30.65" customHeight="1" x14ac:dyDescent="0.35">
      <c r="A141" s="11" t="s">
        <v>63</v>
      </c>
      <c r="B141" s="26" t="s">
        <v>52</v>
      </c>
      <c r="C141" s="20">
        <f t="shared" si="0"/>
        <v>0</v>
      </c>
      <c r="D141" s="17"/>
    </row>
    <row r="142" spans="1:5" ht="29.5" thickBot="1" x14ac:dyDescent="0.4">
      <c r="A142" s="37" t="s">
        <v>62</v>
      </c>
      <c r="B142" s="38" t="s">
        <v>52</v>
      </c>
      <c r="C142" s="39">
        <f t="shared" si="0"/>
        <v>0</v>
      </c>
      <c r="D142" s="17"/>
      <c r="E142" s="17"/>
    </row>
    <row r="143" spans="1:5" ht="15" thickBot="1" x14ac:dyDescent="0.4">
      <c r="A143" s="40" t="s">
        <v>112</v>
      </c>
      <c r="B143" s="41" t="s">
        <v>53</v>
      </c>
      <c r="C143" s="42">
        <f>C43+C53+C63+C73+C83+C93+C103+C113+C123+C133</f>
        <v>0</v>
      </c>
    </row>
  </sheetData>
  <mergeCells count="15">
    <mergeCell ref="A30:C30"/>
    <mergeCell ref="A32:C32"/>
    <mergeCell ref="A31:C31"/>
    <mergeCell ref="A6:L6"/>
    <mergeCell ref="B36:C36"/>
    <mergeCell ref="B46:C46"/>
    <mergeCell ref="B56:C56"/>
    <mergeCell ref="B66:C66"/>
    <mergeCell ref="B76:C76"/>
    <mergeCell ref="B86:C86"/>
    <mergeCell ref="A136:C136"/>
    <mergeCell ref="B96:C96"/>
    <mergeCell ref="B106:C106"/>
    <mergeCell ref="B116:C116"/>
    <mergeCell ref="B126:C126"/>
  </mergeCells>
  <hyperlinks>
    <hyperlink ref="A4" r:id="rId1" display="https://apvis.apva.lt/paskelbti_kvietimai/energijos-vartojimo-efektyvuma-didinanciu-gamybos-technologiju-diegimas-pramones-imonese-dalyvaujanciose-es-apyvartiniu-tarsos-leidimu-prekybos-sistemoje-2022-10" xr:uid="{2ACC7978-C7CB-4D11-96BC-237A52368D04}"/>
    <hyperlink ref="D31" r:id="rId2" display="https://www.e-tar.lt/portal/lt/legalAct/TAR.A3AC13936022/asr" xr:uid="{7EABAAA1-9580-4BB1-9B47-B4085C4C251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F4FE4-D972-4A61-A5FB-0B685C40D47B}">
  <dimension ref="A2:D103"/>
  <sheetViews>
    <sheetView topLeftCell="A62" workbookViewId="0">
      <selection activeCell="M12" sqref="M12"/>
    </sheetView>
  </sheetViews>
  <sheetFormatPr defaultRowHeight="14.5" x14ac:dyDescent="0.35"/>
  <cols>
    <col min="1" max="1" width="43.453125" customWidth="1"/>
    <col min="2" max="2" width="18.6328125" customWidth="1"/>
    <col min="3" max="3" width="24.90625" customWidth="1"/>
    <col min="4" max="4" width="14.36328125" hidden="1" customWidth="1"/>
  </cols>
  <sheetData>
    <row r="2" spans="1:4" x14ac:dyDescent="0.35">
      <c r="A2" s="10" t="s">
        <v>50</v>
      </c>
    </row>
    <row r="3" spans="1:4" x14ac:dyDescent="0.35">
      <c r="A3" t="str">
        <f>Pildymui!A3</f>
        <v>Energijos vartojimo efektyvumą didinančių gamybos technologijų diegimas pramonės įmonėse, dalyvaujančiose ES apyvartinių taršos leidimų prekybos sistemoje</v>
      </c>
    </row>
    <row r="6" spans="1:4" x14ac:dyDescent="0.35">
      <c r="A6" s="33" t="s">
        <v>104</v>
      </c>
      <c r="B6" s="46">
        <f>Pildymui!B36</f>
        <v>0</v>
      </c>
      <c r="C6" s="47"/>
    </row>
    <row r="7" spans="1:4" ht="29" x14ac:dyDescent="0.35">
      <c r="A7" s="11" t="s">
        <v>105</v>
      </c>
      <c r="B7" s="26" t="s">
        <v>52</v>
      </c>
      <c r="C7" s="15">
        <f>Pildymui!C37</f>
        <v>0</v>
      </c>
      <c r="D7" s="12">
        <f>C7*Koeficientai!$E$16</f>
        <v>0</v>
      </c>
    </row>
    <row r="8" spans="1:4" ht="29" x14ac:dyDescent="0.35">
      <c r="A8" s="11" t="s">
        <v>106</v>
      </c>
      <c r="B8" s="26" t="s">
        <v>52</v>
      </c>
      <c r="C8" s="15">
        <f>Pildymui!C38</f>
        <v>0</v>
      </c>
      <c r="D8" s="12">
        <f>C8*Koeficientai!$E$10</f>
        <v>0</v>
      </c>
    </row>
    <row r="9" spans="1:4" ht="29" x14ac:dyDescent="0.35">
      <c r="A9" s="11" t="s">
        <v>107</v>
      </c>
      <c r="B9" s="26" t="s">
        <v>52</v>
      </c>
      <c r="C9" s="15">
        <f>Pildymui!C39</f>
        <v>0</v>
      </c>
      <c r="D9" s="12">
        <f>C9*Koeficientai!$E$13</f>
        <v>0</v>
      </c>
    </row>
    <row r="10" spans="1:4" ht="29" x14ac:dyDescent="0.35">
      <c r="A10" s="11" t="s">
        <v>108</v>
      </c>
      <c r="B10" s="26" t="s">
        <v>52</v>
      </c>
      <c r="C10" s="15">
        <f>Pildymui!C40</f>
        <v>0</v>
      </c>
      <c r="D10" s="12">
        <f>C10*Koeficientai!$E$18</f>
        <v>0</v>
      </c>
    </row>
    <row r="11" spans="1:4" ht="29" x14ac:dyDescent="0.35">
      <c r="A11" s="11" t="s">
        <v>109</v>
      </c>
      <c r="B11" s="26" t="s">
        <v>52</v>
      </c>
      <c r="C11" s="15">
        <f>Pildymui!C41</f>
        <v>0</v>
      </c>
      <c r="D11" s="12">
        <f>C11*Koeficientai!$E$17</f>
        <v>0</v>
      </c>
    </row>
    <row r="12" spans="1:4" ht="29" x14ac:dyDescent="0.35">
      <c r="A12" s="11" t="s">
        <v>110</v>
      </c>
      <c r="B12" s="26" t="s">
        <v>52</v>
      </c>
      <c r="C12" s="15">
        <f>Pildymui!C42</f>
        <v>0</v>
      </c>
      <c r="D12" s="12">
        <f>C12*Koeficientai!$E$17</f>
        <v>0</v>
      </c>
    </row>
    <row r="13" spans="1:4" x14ac:dyDescent="0.35">
      <c r="A13" s="11" t="s">
        <v>55</v>
      </c>
      <c r="B13" s="12" t="s">
        <v>53</v>
      </c>
      <c r="C13" s="20"/>
      <c r="D13" s="20">
        <f>SUM(D7:D11)-D12</f>
        <v>0</v>
      </c>
    </row>
    <row r="16" spans="1:4" x14ac:dyDescent="0.35">
      <c r="A16" s="33" t="s">
        <v>104</v>
      </c>
      <c r="B16" s="46">
        <f>Pildymui!B46</f>
        <v>0</v>
      </c>
      <c r="C16" s="47"/>
    </row>
    <row r="17" spans="1:4" ht="29" x14ac:dyDescent="0.35">
      <c r="A17" s="11" t="s">
        <v>105</v>
      </c>
      <c r="B17" s="26" t="s">
        <v>52</v>
      </c>
      <c r="C17" s="15">
        <f>Pildymui!C47</f>
        <v>0</v>
      </c>
      <c r="D17" s="12">
        <f>C17*Koeficientai!$E$16</f>
        <v>0</v>
      </c>
    </row>
    <row r="18" spans="1:4" ht="29" x14ac:dyDescent="0.35">
      <c r="A18" s="11" t="s">
        <v>106</v>
      </c>
      <c r="B18" s="26" t="s">
        <v>52</v>
      </c>
      <c r="C18" s="15">
        <f>Pildymui!C48</f>
        <v>0</v>
      </c>
      <c r="D18" s="12">
        <f>C18*Koeficientai!$E$10</f>
        <v>0</v>
      </c>
    </row>
    <row r="19" spans="1:4" ht="29" x14ac:dyDescent="0.35">
      <c r="A19" s="11" t="s">
        <v>107</v>
      </c>
      <c r="B19" s="26" t="s">
        <v>52</v>
      </c>
      <c r="C19" s="15">
        <f>Pildymui!C49</f>
        <v>0</v>
      </c>
      <c r="D19" s="12">
        <f>C19*Koeficientai!$E$13</f>
        <v>0</v>
      </c>
    </row>
    <row r="20" spans="1:4" ht="29" x14ac:dyDescent="0.35">
      <c r="A20" s="11" t="s">
        <v>108</v>
      </c>
      <c r="B20" s="26" t="s">
        <v>52</v>
      </c>
      <c r="C20" s="15">
        <f>Pildymui!C50</f>
        <v>0</v>
      </c>
      <c r="D20" s="12">
        <f>C20*Koeficientai!$E$18</f>
        <v>0</v>
      </c>
    </row>
    <row r="21" spans="1:4" ht="29" x14ac:dyDescent="0.35">
      <c r="A21" s="11" t="s">
        <v>109</v>
      </c>
      <c r="B21" s="26" t="s">
        <v>52</v>
      </c>
      <c r="C21" s="15">
        <f>Pildymui!C51</f>
        <v>0</v>
      </c>
      <c r="D21" s="12">
        <f>C21*Koeficientai!$E$17</f>
        <v>0</v>
      </c>
    </row>
    <row r="22" spans="1:4" ht="29" x14ac:dyDescent="0.35">
      <c r="A22" s="11" t="s">
        <v>110</v>
      </c>
      <c r="B22" s="26" t="s">
        <v>52</v>
      </c>
      <c r="C22" s="15">
        <f>Pildymui!C52</f>
        <v>0</v>
      </c>
      <c r="D22" s="12">
        <f>C22*Koeficientai!$E$17</f>
        <v>0</v>
      </c>
    </row>
    <row r="23" spans="1:4" x14ac:dyDescent="0.35">
      <c r="A23" s="11" t="s">
        <v>55</v>
      </c>
      <c r="B23" s="12" t="s">
        <v>53</v>
      </c>
      <c r="C23" s="20"/>
      <c r="D23" s="20">
        <f>SUM(D17:D21)-D22</f>
        <v>0</v>
      </c>
    </row>
    <row r="26" spans="1:4" x14ac:dyDescent="0.35">
      <c r="A26" s="33" t="s">
        <v>104</v>
      </c>
      <c r="B26" s="46">
        <f>Pildymui!B56</f>
        <v>0</v>
      </c>
      <c r="C26" s="47"/>
    </row>
    <row r="27" spans="1:4" ht="29" x14ac:dyDescent="0.35">
      <c r="A27" s="11" t="s">
        <v>65</v>
      </c>
      <c r="B27" s="26" t="s">
        <v>52</v>
      </c>
      <c r="C27" s="15">
        <f>Pildymui!C57</f>
        <v>0</v>
      </c>
      <c r="D27" s="12">
        <f>C27*Koeficientai!$E$16</f>
        <v>0</v>
      </c>
    </row>
    <row r="28" spans="1:4" ht="29" x14ac:dyDescent="0.35">
      <c r="A28" s="11" t="s">
        <v>66</v>
      </c>
      <c r="B28" s="26" t="s">
        <v>52</v>
      </c>
      <c r="C28" s="15">
        <f>Pildymui!C58</f>
        <v>0</v>
      </c>
      <c r="D28" s="12">
        <f>C28*Koeficientai!$E$10</f>
        <v>0</v>
      </c>
    </row>
    <row r="29" spans="1:4" ht="29" x14ac:dyDescent="0.35">
      <c r="A29" s="11" t="s">
        <v>67</v>
      </c>
      <c r="B29" s="26" t="s">
        <v>52</v>
      </c>
      <c r="C29" s="15">
        <f>Pildymui!C59</f>
        <v>0</v>
      </c>
      <c r="D29" s="12">
        <f>C29*Koeficientai!$E$13</f>
        <v>0</v>
      </c>
    </row>
    <row r="30" spans="1:4" ht="29" x14ac:dyDescent="0.35">
      <c r="A30" s="11" t="s">
        <v>64</v>
      </c>
      <c r="B30" s="26" t="s">
        <v>52</v>
      </c>
      <c r="C30" s="15">
        <f>Pildymui!C60</f>
        <v>0</v>
      </c>
      <c r="D30" s="12">
        <f>C30*Koeficientai!$E$18</f>
        <v>0</v>
      </c>
    </row>
    <row r="31" spans="1:4" ht="29" x14ac:dyDescent="0.35">
      <c r="A31" s="11" t="s">
        <v>63</v>
      </c>
      <c r="B31" s="26" t="s">
        <v>52</v>
      </c>
      <c r="C31" s="15">
        <f>Pildymui!C61</f>
        <v>0</v>
      </c>
      <c r="D31" s="12">
        <f>C31*Koeficientai!$E$17</f>
        <v>0</v>
      </c>
    </row>
    <row r="32" spans="1:4" ht="29" x14ac:dyDescent="0.35">
      <c r="A32" s="11" t="s">
        <v>62</v>
      </c>
      <c r="B32" s="26" t="s">
        <v>52</v>
      </c>
      <c r="C32" s="15">
        <f>Pildymui!C62</f>
        <v>0</v>
      </c>
      <c r="D32" s="12">
        <f>C32*Koeficientai!$E$17</f>
        <v>0</v>
      </c>
    </row>
    <row r="33" spans="1:4" x14ac:dyDescent="0.35">
      <c r="A33" s="11" t="s">
        <v>55</v>
      </c>
      <c r="B33" s="12" t="s">
        <v>53</v>
      </c>
      <c r="C33" s="20"/>
      <c r="D33" s="20">
        <f>SUM(D27:D31)-D32</f>
        <v>0</v>
      </c>
    </row>
    <row r="36" spans="1:4" x14ac:dyDescent="0.35">
      <c r="A36" s="33" t="s">
        <v>104</v>
      </c>
      <c r="B36" s="46">
        <f>Pildymui!B66</f>
        <v>0</v>
      </c>
      <c r="C36" s="47"/>
    </row>
    <row r="37" spans="1:4" ht="29" x14ac:dyDescent="0.35">
      <c r="A37" s="11" t="s">
        <v>105</v>
      </c>
      <c r="B37" s="26" t="s">
        <v>52</v>
      </c>
      <c r="C37" s="15">
        <f>Pildymui!C67</f>
        <v>0</v>
      </c>
      <c r="D37" s="12">
        <f>C37*Koeficientai!$E$16</f>
        <v>0</v>
      </c>
    </row>
    <row r="38" spans="1:4" ht="29" x14ac:dyDescent="0.35">
      <c r="A38" s="11" t="s">
        <v>106</v>
      </c>
      <c r="B38" s="26" t="s">
        <v>52</v>
      </c>
      <c r="C38" s="15">
        <f>Pildymui!C68</f>
        <v>0</v>
      </c>
      <c r="D38" s="12">
        <f>C38*Koeficientai!$E$10</f>
        <v>0</v>
      </c>
    </row>
    <row r="39" spans="1:4" ht="29" x14ac:dyDescent="0.35">
      <c r="A39" s="11" t="s">
        <v>107</v>
      </c>
      <c r="B39" s="26" t="s">
        <v>52</v>
      </c>
      <c r="C39" s="15">
        <f>Pildymui!C69</f>
        <v>0</v>
      </c>
      <c r="D39" s="12">
        <f>C39*Koeficientai!$E$13</f>
        <v>0</v>
      </c>
    </row>
    <row r="40" spans="1:4" ht="29" x14ac:dyDescent="0.35">
      <c r="A40" s="11" t="s">
        <v>108</v>
      </c>
      <c r="B40" s="26" t="s">
        <v>52</v>
      </c>
      <c r="C40" s="15">
        <f>Pildymui!C70</f>
        <v>0</v>
      </c>
      <c r="D40" s="12">
        <f>C40*Koeficientai!$E$18</f>
        <v>0</v>
      </c>
    </row>
    <row r="41" spans="1:4" ht="29" x14ac:dyDescent="0.35">
      <c r="A41" s="11" t="s">
        <v>109</v>
      </c>
      <c r="B41" s="26" t="s">
        <v>52</v>
      </c>
      <c r="C41" s="15">
        <f>Pildymui!C71</f>
        <v>0</v>
      </c>
      <c r="D41" s="12">
        <f>C41*Koeficientai!$E$17</f>
        <v>0</v>
      </c>
    </row>
    <row r="42" spans="1:4" ht="29" x14ac:dyDescent="0.35">
      <c r="A42" s="11" t="s">
        <v>110</v>
      </c>
      <c r="B42" s="26" t="s">
        <v>52</v>
      </c>
      <c r="C42" s="15">
        <f>Pildymui!C72</f>
        <v>0</v>
      </c>
      <c r="D42" s="12">
        <f>C42*Koeficientai!$E$17</f>
        <v>0</v>
      </c>
    </row>
    <row r="43" spans="1:4" x14ac:dyDescent="0.35">
      <c r="A43" s="11" t="s">
        <v>55</v>
      </c>
      <c r="B43" s="12" t="s">
        <v>53</v>
      </c>
      <c r="C43" s="20"/>
      <c r="D43" s="20">
        <f>SUM(D37:D41)-D42</f>
        <v>0</v>
      </c>
    </row>
    <row r="46" spans="1:4" x14ac:dyDescent="0.35">
      <c r="A46" s="33" t="s">
        <v>104</v>
      </c>
      <c r="B46" s="46">
        <f>Pildymui!B76</f>
        <v>0</v>
      </c>
      <c r="C46" s="47"/>
    </row>
    <row r="47" spans="1:4" ht="29" x14ac:dyDescent="0.35">
      <c r="A47" s="11" t="s">
        <v>105</v>
      </c>
      <c r="B47" s="26" t="s">
        <v>52</v>
      </c>
      <c r="C47" s="15">
        <f>Pildymui!C77</f>
        <v>0</v>
      </c>
      <c r="D47" s="12">
        <f>C47*Koeficientai!$E$16</f>
        <v>0</v>
      </c>
    </row>
    <row r="48" spans="1:4" ht="29" x14ac:dyDescent="0.35">
      <c r="A48" s="11" t="s">
        <v>106</v>
      </c>
      <c r="B48" s="26" t="s">
        <v>52</v>
      </c>
      <c r="C48" s="15">
        <f>Pildymui!C78</f>
        <v>0</v>
      </c>
      <c r="D48" s="12">
        <f>C48*Koeficientai!$E$10</f>
        <v>0</v>
      </c>
    </row>
    <row r="49" spans="1:4" ht="29" x14ac:dyDescent="0.35">
      <c r="A49" s="11" t="s">
        <v>107</v>
      </c>
      <c r="B49" s="26" t="s">
        <v>52</v>
      </c>
      <c r="C49" s="15">
        <f>Pildymui!C79</f>
        <v>0</v>
      </c>
      <c r="D49" s="12">
        <f>C49*Koeficientai!$E$13</f>
        <v>0</v>
      </c>
    </row>
    <row r="50" spans="1:4" ht="29" x14ac:dyDescent="0.35">
      <c r="A50" s="11" t="s">
        <v>108</v>
      </c>
      <c r="B50" s="26" t="s">
        <v>52</v>
      </c>
      <c r="C50" s="15">
        <f>Pildymui!C80</f>
        <v>0</v>
      </c>
      <c r="D50" s="12">
        <f>C50*Koeficientai!$E$18</f>
        <v>0</v>
      </c>
    </row>
    <row r="51" spans="1:4" ht="29" x14ac:dyDescent="0.35">
      <c r="A51" s="11" t="s">
        <v>109</v>
      </c>
      <c r="B51" s="26" t="s">
        <v>52</v>
      </c>
      <c r="C51" s="15">
        <f>Pildymui!C81</f>
        <v>0</v>
      </c>
      <c r="D51" s="12">
        <f>C51*Koeficientai!$E$17</f>
        <v>0</v>
      </c>
    </row>
    <row r="52" spans="1:4" ht="29" x14ac:dyDescent="0.35">
      <c r="A52" s="11" t="s">
        <v>110</v>
      </c>
      <c r="B52" s="26" t="s">
        <v>52</v>
      </c>
      <c r="C52" s="15">
        <f>Pildymui!C82</f>
        <v>0</v>
      </c>
      <c r="D52" s="12">
        <f>C52*Koeficientai!$E$17</f>
        <v>0</v>
      </c>
    </row>
    <row r="53" spans="1:4" x14ac:dyDescent="0.35">
      <c r="A53" s="11" t="s">
        <v>55</v>
      </c>
      <c r="B53" s="12" t="s">
        <v>53</v>
      </c>
      <c r="C53" s="20"/>
      <c r="D53" s="20">
        <f>SUM(D47:D51)-D52</f>
        <v>0</v>
      </c>
    </row>
    <row r="56" spans="1:4" x14ac:dyDescent="0.35">
      <c r="A56" s="33" t="s">
        <v>104</v>
      </c>
      <c r="B56" s="46">
        <f>Pildymui!B86</f>
        <v>0</v>
      </c>
      <c r="C56" s="47"/>
    </row>
    <row r="57" spans="1:4" ht="29" x14ac:dyDescent="0.35">
      <c r="A57" s="11" t="s">
        <v>105</v>
      </c>
      <c r="B57" s="26" t="s">
        <v>52</v>
      </c>
      <c r="C57" s="15">
        <f>Pildymui!C87</f>
        <v>0</v>
      </c>
      <c r="D57" s="12">
        <f>C57*Koeficientai!$E$16</f>
        <v>0</v>
      </c>
    </row>
    <row r="58" spans="1:4" ht="29" x14ac:dyDescent="0.35">
      <c r="A58" s="11" t="s">
        <v>106</v>
      </c>
      <c r="B58" s="26" t="s">
        <v>52</v>
      </c>
      <c r="C58" s="15">
        <f>Pildymui!C88</f>
        <v>0</v>
      </c>
      <c r="D58" s="12">
        <f>C58*Koeficientai!$E$10</f>
        <v>0</v>
      </c>
    </row>
    <row r="59" spans="1:4" ht="29" x14ac:dyDescent="0.35">
      <c r="A59" s="11" t="s">
        <v>107</v>
      </c>
      <c r="B59" s="26" t="s">
        <v>52</v>
      </c>
      <c r="C59" s="15">
        <f>Pildymui!C89</f>
        <v>0</v>
      </c>
      <c r="D59" s="12">
        <f>C59*Koeficientai!$E$13</f>
        <v>0</v>
      </c>
    </row>
    <row r="60" spans="1:4" ht="29" x14ac:dyDescent="0.35">
      <c r="A60" s="11" t="s">
        <v>108</v>
      </c>
      <c r="B60" s="26" t="s">
        <v>52</v>
      </c>
      <c r="C60" s="15">
        <f>Pildymui!C90</f>
        <v>0</v>
      </c>
      <c r="D60" s="12">
        <f>C60*Koeficientai!$E$18</f>
        <v>0</v>
      </c>
    </row>
    <row r="61" spans="1:4" ht="29" x14ac:dyDescent="0.35">
      <c r="A61" s="11" t="s">
        <v>109</v>
      </c>
      <c r="B61" s="26" t="s">
        <v>52</v>
      </c>
      <c r="C61" s="15">
        <f>Pildymui!C91</f>
        <v>0</v>
      </c>
      <c r="D61" s="12">
        <f>C61*Koeficientai!$E$17</f>
        <v>0</v>
      </c>
    </row>
    <row r="62" spans="1:4" ht="29" x14ac:dyDescent="0.35">
      <c r="A62" s="11" t="s">
        <v>110</v>
      </c>
      <c r="B62" s="26" t="s">
        <v>52</v>
      </c>
      <c r="C62" s="15">
        <f>Pildymui!C92</f>
        <v>0</v>
      </c>
      <c r="D62" s="12">
        <f>C62*Koeficientai!$E$17</f>
        <v>0</v>
      </c>
    </row>
    <row r="63" spans="1:4" x14ac:dyDescent="0.35">
      <c r="A63" s="11" t="s">
        <v>55</v>
      </c>
      <c r="B63" s="12" t="s">
        <v>53</v>
      </c>
      <c r="C63" s="20"/>
      <c r="D63" s="20">
        <f>SUM(D57:D61)-D62</f>
        <v>0</v>
      </c>
    </row>
    <row r="66" spans="1:4" x14ac:dyDescent="0.35">
      <c r="A66" s="33" t="s">
        <v>104</v>
      </c>
      <c r="B66" s="46">
        <f>Pildymui!B96</f>
        <v>0</v>
      </c>
      <c r="C66" s="47"/>
    </row>
    <row r="67" spans="1:4" ht="29" x14ac:dyDescent="0.35">
      <c r="A67" s="11" t="s">
        <v>105</v>
      </c>
      <c r="B67" s="26" t="s">
        <v>52</v>
      </c>
      <c r="C67" s="15">
        <f>Pildymui!C97</f>
        <v>0</v>
      </c>
      <c r="D67" s="12">
        <f>C67*Koeficientai!$E$16</f>
        <v>0</v>
      </c>
    </row>
    <row r="68" spans="1:4" ht="29" x14ac:dyDescent="0.35">
      <c r="A68" s="11" t="s">
        <v>106</v>
      </c>
      <c r="B68" s="26" t="s">
        <v>52</v>
      </c>
      <c r="C68" s="15">
        <f>Pildymui!C98</f>
        <v>0</v>
      </c>
      <c r="D68" s="12">
        <f>C68*Koeficientai!$E$10</f>
        <v>0</v>
      </c>
    </row>
    <row r="69" spans="1:4" ht="29" x14ac:dyDescent="0.35">
      <c r="A69" s="11" t="s">
        <v>107</v>
      </c>
      <c r="B69" s="26" t="s">
        <v>52</v>
      </c>
      <c r="C69" s="15">
        <f>Pildymui!C99</f>
        <v>0</v>
      </c>
      <c r="D69" s="12">
        <f>C69*Koeficientai!$E$13</f>
        <v>0</v>
      </c>
    </row>
    <row r="70" spans="1:4" ht="29" x14ac:dyDescent="0.35">
      <c r="A70" s="11" t="s">
        <v>108</v>
      </c>
      <c r="B70" s="26" t="s">
        <v>52</v>
      </c>
      <c r="C70" s="15">
        <f>Pildymui!C100</f>
        <v>0</v>
      </c>
      <c r="D70" s="12">
        <f>C70*Koeficientai!$E$18</f>
        <v>0</v>
      </c>
    </row>
    <row r="71" spans="1:4" ht="29" x14ac:dyDescent="0.35">
      <c r="A71" s="11" t="s">
        <v>109</v>
      </c>
      <c r="B71" s="26" t="s">
        <v>52</v>
      </c>
      <c r="C71" s="15">
        <f>Pildymui!C101</f>
        <v>0</v>
      </c>
      <c r="D71" s="12">
        <f>C71*Koeficientai!$E$17</f>
        <v>0</v>
      </c>
    </row>
    <row r="72" spans="1:4" ht="29" x14ac:dyDescent="0.35">
      <c r="A72" s="11" t="s">
        <v>110</v>
      </c>
      <c r="B72" s="26" t="s">
        <v>52</v>
      </c>
      <c r="C72" s="15">
        <f>Pildymui!C102</f>
        <v>0</v>
      </c>
      <c r="D72" s="12">
        <f>C72*Koeficientai!$E$17</f>
        <v>0</v>
      </c>
    </row>
    <row r="73" spans="1:4" x14ac:dyDescent="0.35">
      <c r="A73" s="11" t="s">
        <v>55</v>
      </c>
      <c r="B73" s="12" t="s">
        <v>53</v>
      </c>
      <c r="C73" s="20"/>
      <c r="D73" s="20">
        <f>SUM(D67:D71)-D72</f>
        <v>0</v>
      </c>
    </row>
    <row r="76" spans="1:4" x14ac:dyDescent="0.35">
      <c r="A76" s="33" t="s">
        <v>104</v>
      </c>
      <c r="B76" s="46">
        <f>Pildymui!B106</f>
        <v>0</v>
      </c>
      <c r="C76" s="47"/>
    </row>
    <row r="77" spans="1:4" ht="29" x14ac:dyDescent="0.35">
      <c r="A77" s="11" t="s">
        <v>105</v>
      </c>
      <c r="B77" s="26" t="s">
        <v>52</v>
      </c>
      <c r="C77" s="15">
        <f>Pildymui!C107</f>
        <v>0</v>
      </c>
      <c r="D77" s="12">
        <f>C77*Koeficientai!$E$16</f>
        <v>0</v>
      </c>
    </row>
    <row r="78" spans="1:4" ht="29" x14ac:dyDescent="0.35">
      <c r="A78" s="11" t="s">
        <v>106</v>
      </c>
      <c r="B78" s="26" t="s">
        <v>52</v>
      </c>
      <c r="C78" s="15">
        <f>Pildymui!C108</f>
        <v>0</v>
      </c>
      <c r="D78" s="12">
        <f>C78*Koeficientai!$E$10</f>
        <v>0</v>
      </c>
    </row>
    <row r="79" spans="1:4" ht="29" x14ac:dyDescent="0.35">
      <c r="A79" s="11" t="s">
        <v>107</v>
      </c>
      <c r="B79" s="26" t="s">
        <v>52</v>
      </c>
      <c r="C79" s="15">
        <f>Pildymui!C109</f>
        <v>0</v>
      </c>
      <c r="D79" s="12">
        <f>C79*Koeficientai!$E$13</f>
        <v>0</v>
      </c>
    </row>
    <row r="80" spans="1:4" ht="29" x14ac:dyDescent="0.35">
      <c r="A80" s="11" t="s">
        <v>108</v>
      </c>
      <c r="B80" s="26" t="s">
        <v>52</v>
      </c>
      <c r="C80" s="15">
        <f>Pildymui!C110</f>
        <v>0</v>
      </c>
      <c r="D80" s="12">
        <f>C80*Koeficientai!$E$18</f>
        <v>0</v>
      </c>
    </row>
    <row r="81" spans="1:4" ht="29" x14ac:dyDescent="0.35">
      <c r="A81" s="11" t="s">
        <v>109</v>
      </c>
      <c r="B81" s="26" t="s">
        <v>52</v>
      </c>
      <c r="C81" s="15">
        <f>Pildymui!C111</f>
        <v>0</v>
      </c>
      <c r="D81" s="12">
        <f>C81*Koeficientai!$E$17</f>
        <v>0</v>
      </c>
    </row>
    <row r="82" spans="1:4" ht="29" x14ac:dyDescent="0.35">
      <c r="A82" s="11" t="s">
        <v>110</v>
      </c>
      <c r="B82" s="26" t="s">
        <v>52</v>
      </c>
      <c r="C82" s="15">
        <f>Pildymui!C112</f>
        <v>0</v>
      </c>
      <c r="D82" s="12">
        <f>C82*Koeficientai!$E$17</f>
        <v>0</v>
      </c>
    </row>
    <row r="83" spans="1:4" x14ac:dyDescent="0.35">
      <c r="A83" s="11" t="s">
        <v>55</v>
      </c>
      <c r="B83" s="12" t="s">
        <v>53</v>
      </c>
      <c r="C83" s="20"/>
      <c r="D83" s="20">
        <f>SUM(D77:D81)-D82</f>
        <v>0</v>
      </c>
    </row>
    <row r="86" spans="1:4" x14ac:dyDescent="0.35">
      <c r="A86" s="33" t="s">
        <v>104</v>
      </c>
      <c r="B86" s="46">
        <f>Pildymui!B116</f>
        <v>0</v>
      </c>
      <c r="C86" s="47"/>
    </row>
    <row r="87" spans="1:4" ht="29" x14ac:dyDescent="0.35">
      <c r="A87" s="11" t="s">
        <v>105</v>
      </c>
      <c r="B87" s="26" t="s">
        <v>52</v>
      </c>
      <c r="C87" s="15">
        <f>Pildymui!C117</f>
        <v>0</v>
      </c>
      <c r="D87" s="12">
        <f>C87*Koeficientai!$E$16</f>
        <v>0</v>
      </c>
    </row>
    <row r="88" spans="1:4" ht="29" x14ac:dyDescent="0.35">
      <c r="A88" s="11" t="s">
        <v>106</v>
      </c>
      <c r="B88" s="26" t="s">
        <v>52</v>
      </c>
      <c r="C88" s="15">
        <f>Pildymui!C118</f>
        <v>0</v>
      </c>
      <c r="D88" s="12">
        <f>C88*Koeficientai!$E$10</f>
        <v>0</v>
      </c>
    </row>
    <row r="89" spans="1:4" ht="29" x14ac:dyDescent="0.35">
      <c r="A89" s="11" t="s">
        <v>107</v>
      </c>
      <c r="B89" s="26" t="s">
        <v>52</v>
      </c>
      <c r="C89" s="15">
        <f>Pildymui!C119</f>
        <v>0</v>
      </c>
      <c r="D89" s="12">
        <f>C89*Koeficientai!$E$13</f>
        <v>0</v>
      </c>
    </row>
    <row r="90" spans="1:4" ht="29" x14ac:dyDescent="0.35">
      <c r="A90" s="11" t="s">
        <v>108</v>
      </c>
      <c r="B90" s="26" t="s">
        <v>52</v>
      </c>
      <c r="C90" s="15">
        <f>Pildymui!C120</f>
        <v>0</v>
      </c>
      <c r="D90" s="12">
        <f>C90*Koeficientai!$E$18</f>
        <v>0</v>
      </c>
    </row>
    <row r="91" spans="1:4" ht="29" x14ac:dyDescent="0.35">
      <c r="A91" s="11" t="s">
        <v>109</v>
      </c>
      <c r="B91" s="26" t="s">
        <v>52</v>
      </c>
      <c r="C91" s="15">
        <f>Pildymui!C121</f>
        <v>0</v>
      </c>
      <c r="D91" s="12">
        <f>C91*Koeficientai!$E$17</f>
        <v>0</v>
      </c>
    </row>
    <row r="92" spans="1:4" ht="29" x14ac:dyDescent="0.35">
      <c r="A92" s="11" t="s">
        <v>110</v>
      </c>
      <c r="B92" s="26" t="s">
        <v>52</v>
      </c>
      <c r="C92" s="15">
        <f>Pildymui!C122</f>
        <v>0</v>
      </c>
      <c r="D92" s="12">
        <f>C92*Koeficientai!$E$17</f>
        <v>0</v>
      </c>
    </row>
    <row r="93" spans="1:4" x14ac:dyDescent="0.35">
      <c r="A93" s="11" t="s">
        <v>55</v>
      </c>
      <c r="B93" s="12" t="s">
        <v>53</v>
      </c>
      <c r="C93" s="20"/>
      <c r="D93" s="20">
        <f>SUM(D87:D91)-D92</f>
        <v>0</v>
      </c>
    </row>
    <row r="96" spans="1:4" x14ac:dyDescent="0.35">
      <c r="A96" s="33" t="s">
        <v>104</v>
      </c>
      <c r="B96" s="46">
        <f>Pildymui!B126</f>
        <v>0</v>
      </c>
      <c r="C96" s="47"/>
    </row>
    <row r="97" spans="1:4" ht="29" x14ac:dyDescent="0.35">
      <c r="A97" s="11" t="s">
        <v>105</v>
      </c>
      <c r="B97" s="26" t="s">
        <v>52</v>
      </c>
      <c r="C97" s="15">
        <f>Pildymui!C127</f>
        <v>0</v>
      </c>
      <c r="D97" s="12">
        <f>C97*Koeficientai!$E$16</f>
        <v>0</v>
      </c>
    </row>
    <row r="98" spans="1:4" ht="29" x14ac:dyDescent="0.35">
      <c r="A98" s="11" t="s">
        <v>106</v>
      </c>
      <c r="B98" s="26" t="s">
        <v>52</v>
      </c>
      <c r="C98" s="15">
        <f>Pildymui!C128</f>
        <v>0</v>
      </c>
      <c r="D98" s="12">
        <f>C98*Koeficientai!$E$10</f>
        <v>0</v>
      </c>
    </row>
    <row r="99" spans="1:4" ht="29" x14ac:dyDescent="0.35">
      <c r="A99" s="11" t="s">
        <v>107</v>
      </c>
      <c r="B99" s="26" t="s">
        <v>52</v>
      </c>
      <c r="C99" s="15">
        <f>Pildymui!C129</f>
        <v>0</v>
      </c>
      <c r="D99" s="12">
        <f>C99*Koeficientai!$E$13</f>
        <v>0</v>
      </c>
    </row>
    <row r="100" spans="1:4" ht="29" x14ac:dyDescent="0.35">
      <c r="A100" s="11" t="s">
        <v>108</v>
      </c>
      <c r="B100" s="26" t="s">
        <v>52</v>
      </c>
      <c r="C100" s="15">
        <f>Pildymui!C130</f>
        <v>0</v>
      </c>
      <c r="D100" s="12">
        <f>C100*Koeficientai!$E$18</f>
        <v>0</v>
      </c>
    </row>
    <row r="101" spans="1:4" ht="29" x14ac:dyDescent="0.35">
      <c r="A101" s="11" t="s">
        <v>109</v>
      </c>
      <c r="B101" s="26" t="s">
        <v>52</v>
      </c>
      <c r="C101" s="15">
        <f>Pildymui!C131</f>
        <v>0</v>
      </c>
      <c r="D101" s="12">
        <f>C101*Koeficientai!$E$17</f>
        <v>0</v>
      </c>
    </row>
    <row r="102" spans="1:4" ht="29" x14ac:dyDescent="0.35">
      <c r="A102" s="11" t="s">
        <v>110</v>
      </c>
      <c r="B102" s="26" t="s">
        <v>52</v>
      </c>
      <c r="C102" s="15">
        <f>Pildymui!C132</f>
        <v>0</v>
      </c>
      <c r="D102" s="12">
        <f>C102*Koeficientai!$E$17</f>
        <v>0</v>
      </c>
    </row>
    <row r="103" spans="1:4" x14ac:dyDescent="0.35">
      <c r="A103" s="11" t="s">
        <v>55</v>
      </c>
      <c r="B103" s="12" t="s">
        <v>53</v>
      </c>
      <c r="C103" s="20"/>
      <c r="D103" s="20">
        <f>SUM(D97:D101)-D102</f>
        <v>0</v>
      </c>
    </row>
  </sheetData>
  <sheetProtection algorithmName="SHA-512" hashValue="SBIu440Tx2z+GOs9BTZbwVw2+rVAYI+nAI5KIe3zPOjCruMMic4zgyE2MOntD7WXiTBsYn9m2JQr4OBBgZaqiA==" saltValue="7XC9l2dW2mBDGBUUUyufAA==" spinCount="100000" sheet="1" objects="1" scenarios="1"/>
  <mergeCells count="10">
    <mergeCell ref="B66:C66"/>
    <mergeCell ref="B76:C76"/>
    <mergeCell ref="B86:C86"/>
    <mergeCell ref="B96:C96"/>
    <mergeCell ref="B6:C6"/>
    <mergeCell ref="B16:C16"/>
    <mergeCell ref="B26:C26"/>
    <mergeCell ref="B36:C36"/>
    <mergeCell ref="B46:C46"/>
    <mergeCell ref="B56:C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A875-8894-4CBD-BAE7-C75BFAC6B7B7}">
  <dimension ref="A3:AC61"/>
  <sheetViews>
    <sheetView topLeftCell="AD1" workbookViewId="0">
      <selection activeCell="AI24" sqref="AI24"/>
    </sheetView>
  </sheetViews>
  <sheetFormatPr defaultRowHeight="14.5" x14ac:dyDescent="0.35"/>
  <cols>
    <col min="1" max="1" width="7" hidden="1" customWidth="1"/>
    <col min="2" max="2" width="53.08984375" hidden="1" customWidth="1"/>
    <col min="3" max="3" width="11.54296875" hidden="1" customWidth="1"/>
    <col min="4" max="4" width="8.7265625" hidden="1" customWidth="1"/>
    <col min="5" max="5" width="13.36328125" hidden="1" customWidth="1"/>
    <col min="6" max="6" width="0.36328125" hidden="1" customWidth="1"/>
    <col min="7" max="7" width="8.7265625" hidden="1" customWidth="1"/>
    <col min="8" max="8" width="12" hidden="1" customWidth="1"/>
    <col min="9" max="10" width="8.7265625" hidden="1" customWidth="1"/>
    <col min="11" max="11" width="12" hidden="1" customWidth="1"/>
    <col min="12" max="29" width="8.7265625" hidden="1" customWidth="1"/>
  </cols>
  <sheetData>
    <row r="3" spans="1:10" x14ac:dyDescent="0.35">
      <c r="B3" t="s">
        <v>0</v>
      </c>
    </row>
    <row r="4" spans="1:10" x14ac:dyDescent="0.35">
      <c r="B4" s="1" t="s">
        <v>1</v>
      </c>
    </row>
    <row r="5" spans="1:10" ht="15" thickBot="1" x14ac:dyDescent="0.4"/>
    <row r="6" spans="1:10" ht="17.5" x14ac:dyDescent="0.35">
      <c r="A6" s="2" t="s">
        <v>2</v>
      </c>
      <c r="B6" s="52" t="s">
        <v>3</v>
      </c>
      <c r="C6" s="3" t="s">
        <v>4</v>
      </c>
      <c r="D6" s="3" t="s">
        <v>5</v>
      </c>
      <c r="E6" s="54" t="s">
        <v>6</v>
      </c>
    </row>
    <row r="7" spans="1:10" ht="16" thickBot="1" x14ac:dyDescent="0.4">
      <c r="A7" s="4" t="s">
        <v>7</v>
      </c>
      <c r="B7" s="53"/>
      <c r="C7" s="5" t="s">
        <v>8</v>
      </c>
      <c r="D7" s="5" t="s">
        <v>8</v>
      </c>
      <c r="E7" s="55"/>
    </row>
    <row r="8" spans="1:10" ht="16" thickBot="1" x14ac:dyDescent="0.4">
      <c r="A8" s="4" t="s">
        <v>9</v>
      </c>
      <c r="B8" s="6" t="s">
        <v>10</v>
      </c>
      <c r="C8" s="5">
        <v>1.1000000000000001</v>
      </c>
      <c r="D8" s="5">
        <v>0</v>
      </c>
      <c r="E8" s="5">
        <v>0.28999999999999998</v>
      </c>
    </row>
    <row r="9" spans="1:10" ht="16" thickBot="1" x14ac:dyDescent="0.4">
      <c r="A9" s="4" t="s">
        <v>11</v>
      </c>
      <c r="B9" s="6" t="s">
        <v>12</v>
      </c>
      <c r="C9" s="5">
        <v>1.1000000000000001</v>
      </c>
      <c r="D9" s="5">
        <v>0</v>
      </c>
      <c r="E9" s="5">
        <v>0.28999999999999998</v>
      </c>
      <c r="J9" t="s">
        <v>13</v>
      </c>
    </row>
    <row r="10" spans="1:10" ht="16" thickBot="1" x14ac:dyDescent="0.4">
      <c r="A10" s="4" t="s">
        <v>14</v>
      </c>
      <c r="B10" s="6" t="s">
        <v>15</v>
      </c>
      <c r="C10" s="5">
        <v>1.1000000000000001</v>
      </c>
      <c r="D10" s="5">
        <v>0</v>
      </c>
      <c r="E10" s="5">
        <v>0.28999999999999998</v>
      </c>
      <c r="I10" t="s">
        <v>16</v>
      </c>
      <c r="J10">
        <v>0.27800000000000002</v>
      </c>
    </row>
    <row r="11" spans="1:10" ht="16" thickBot="1" x14ac:dyDescent="0.4">
      <c r="A11" s="4" t="s">
        <v>17</v>
      </c>
      <c r="B11" s="6" t="s">
        <v>18</v>
      </c>
      <c r="C11" s="5">
        <v>1.1000000000000001</v>
      </c>
      <c r="D11" s="5">
        <v>0</v>
      </c>
      <c r="E11" s="5">
        <v>0.22</v>
      </c>
    </row>
    <row r="12" spans="1:10" ht="16" thickBot="1" x14ac:dyDescent="0.4">
      <c r="A12" s="4" t="s">
        <v>19</v>
      </c>
      <c r="B12" s="6" t="s">
        <v>20</v>
      </c>
      <c r="C12" s="5">
        <v>1.1000000000000001</v>
      </c>
      <c r="D12" s="5">
        <v>0</v>
      </c>
      <c r="E12" s="5">
        <v>0.36</v>
      </c>
    </row>
    <row r="13" spans="1:10" ht="16" thickBot="1" x14ac:dyDescent="0.4">
      <c r="A13" s="4" t="s">
        <v>21</v>
      </c>
      <c r="B13" s="6" t="s">
        <v>22</v>
      </c>
      <c r="C13" s="5">
        <v>1.2</v>
      </c>
      <c r="D13" s="5">
        <v>0</v>
      </c>
      <c r="E13" s="5">
        <v>0.36</v>
      </c>
    </row>
    <row r="14" spans="1:10" ht="16" hidden="1" thickBot="1" x14ac:dyDescent="0.4">
      <c r="A14" s="4"/>
      <c r="B14" s="19" t="s">
        <v>54</v>
      </c>
      <c r="C14" s="18"/>
      <c r="D14" s="18"/>
      <c r="E14" s="18">
        <f>0.3*E13</f>
        <v>0.108</v>
      </c>
    </row>
    <row r="15" spans="1:10" ht="31.5" thickBot="1" x14ac:dyDescent="0.4">
      <c r="A15" s="4" t="s">
        <v>23</v>
      </c>
      <c r="B15" s="6" t="s">
        <v>24</v>
      </c>
      <c r="C15" s="5">
        <v>0.2</v>
      </c>
      <c r="D15" s="5">
        <v>1</v>
      </c>
      <c r="E15" s="5">
        <v>0.04</v>
      </c>
    </row>
    <row r="16" spans="1:10" ht="16" thickBot="1" x14ac:dyDescent="0.4">
      <c r="A16" s="4" t="s">
        <v>25</v>
      </c>
      <c r="B16" s="6" t="s">
        <v>26</v>
      </c>
      <c r="C16" s="5">
        <v>1.1000000000000001</v>
      </c>
      <c r="D16" s="5">
        <v>0</v>
      </c>
      <c r="E16" s="5">
        <v>0.22</v>
      </c>
    </row>
    <row r="17" spans="1:6" ht="16" thickBot="1" x14ac:dyDescent="0.4">
      <c r="A17" s="4" t="s">
        <v>27</v>
      </c>
      <c r="B17" s="6" t="s">
        <v>28</v>
      </c>
      <c r="C17" s="5">
        <v>2.2999999999999998</v>
      </c>
      <c r="D17" s="5">
        <v>0.2</v>
      </c>
      <c r="E17" s="36">
        <v>0.42</v>
      </c>
      <c r="F17" s="22" t="s">
        <v>81</v>
      </c>
    </row>
    <row r="18" spans="1:6" ht="16" thickBot="1" x14ac:dyDescent="0.4">
      <c r="A18" s="4" t="s">
        <v>29</v>
      </c>
      <c r="B18" s="6" t="s">
        <v>30</v>
      </c>
      <c r="C18" s="5">
        <v>0.62</v>
      </c>
      <c r="D18" s="5">
        <v>0.63</v>
      </c>
      <c r="E18" s="5">
        <v>0.1</v>
      </c>
    </row>
    <row r="19" spans="1:6" ht="15.5" x14ac:dyDescent="0.35">
      <c r="A19" s="7"/>
      <c r="B19" s="8"/>
      <c r="C19" s="7"/>
      <c r="D19" s="7"/>
      <c r="E19" s="7"/>
    </row>
    <row r="20" spans="1:6" ht="18" x14ac:dyDescent="0.35">
      <c r="A20" s="9"/>
    </row>
    <row r="21" spans="1:6" ht="18" x14ac:dyDescent="0.35">
      <c r="A21" s="9"/>
    </row>
    <row r="24" spans="1:6" x14ac:dyDescent="0.35">
      <c r="B24" t="s">
        <v>31</v>
      </c>
      <c r="C24" t="s">
        <v>32</v>
      </c>
    </row>
    <row r="25" spans="1:6" ht="29" x14ac:dyDescent="0.35">
      <c r="B25" s="11" t="s">
        <v>33</v>
      </c>
      <c r="C25" s="12">
        <v>25</v>
      </c>
    </row>
    <row r="26" spans="1:6" ht="29" x14ac:dyDescent="0.35">
      <c r="B26" s="11" t="s">
        <v>34</v>
      </c>
      <c r="C26" s="12">
        <v>25</v>
      </c>
    </row>
    <row r="27" spans="1:6" ht="29" x14ac:dyDescent="0.35">
      <c r="B27" s="11" t="s">
        <v>35</v>
      </c>
      <c r="C27" s="12">
        <v>20</v>
      </c>
    </row>
    <row r="28" spans="1:6" ht="29" x14ac:dyDescent="0.35">
      <c r="B28" s="11" t="s">
        <v>36</v>
      </c>
      <c r="C28" s="12">
        <v>20</v>
      </c>
    </row>
    <row r="29" spans="1:6" x14ac:dyDescent="0.35">
      <c r="B29" s="11" t="s">
        <v>37</v>
      </c>
      <c r="C29" s="12">
        <v>15</v>
      </c>
    </row>
    <row r="30" spans="1:6" ht="29" x14ac:dyDescent="0.35">
      <c r="B30" s="11" t="s">
        <v>38</v>
      </c>
      <c r="C30" s="12">
        <v>15</v>
      </c>
    </row>
    <row r="31" spans="1:6" ht="29" x14ac:dyDescent="0.35">
      <c r="B31" s="11" t="s">
        <v>39</v>
      </c>
      <c r="C31" s="12">
        <v>15</v>
      </c>
    </row>
    <row r="32" spans="1:6" ht="29" x14ac:dyDescent="0.35">
      <c r="B32" s="11" t="s">
        <v>40</v>
      </c>
      <c r="C32" s="12">
        <v>17</v>
      </c>
    </row>
    <row r="33" spans="2:3" ht="29" x14ac:dyDescent="0.35">
      <c r="B33" s="11" t="s">
        <v>41</v>
      </c>
      <c r="C33" s="12">
        <v>15</v>
      </c>
    </row>
    <row r="34" spans="2:3" ht="43.5" x14ac:dyDescent="0.35">
      <c r="B34" s="11" t="s">
        <v>42</v>
      </c>
      <c r="C34" s="12">
        <v>15</v>
      </c>
    </row>
    <row r="35" spans="2:3" ht="58" x14ac:dyDescent="0.35">
      <c r="B35" s="11" t="s">
        <v>43</v>
      </c>
      <c r="C35" s="12">
        <v>8</v>
      </c>
    </row>
    <row r="36" spans="2:3" ht="29" x14ac:dyDescent="0.35">
      <c r="B36" s="11" t="s">
        <v>44</v>
      </c>
      <c r="C36" s="12">
        <v>15</v>
      </c>
    </row>
    <row r="37" spans="2:3" ht="58" x14ac:dyDescent="0.35">
      <c r="B37" s="11" t="s">
        <v>45</v>
      </c>
      <c r="C37" s="12">
        <v>20</v>
      </c>
    </row>
    <row r="38" spans="2:3" ht="29" x14ac:dyDescent="0.35">
      <c r="B38" s="11" t="s">
        <v>46</v>
      </c>
      <c r="C38" s="12">
        <v>10</v>
      </c>
    </row>
    <row r="39" spans="2:3" ht="58" x14ac:dyDescent="0.35">
      <c r="B39" s="11" t="s">
        <v>47</v>
      </c>
      <c r="C39" s="12">
        <v>10</v>
      </c>
    </row>
    <row r="40" spans="2:3" ht="29" x14ac:dyDescent="0.35">
      <c r="B40" s="11" t="s">
        <v>48</v>
      </c>
      <c r="C40" s="12">
        <v>25</v>
      </c>
    </row>
    <row r="41" spans="2:3" ht="116" x14ac:dyDescent="0.35">
      <c r="B41" s="13" t="s">
        <v>49</v>
      </c>
    </row>
    <row r="45" spans="2:3" x14ac:dyDescent="0.35">
      <c r="B45" t="s">
        <v>60</v>
      </c>
    </row>
    <row r="46" spans="2:3" x14ac:dyDescent="0.35">
      <c r="B46" t="s">
        <v>61</v>
      </c>
    </row>
    <row r="47" spans="2:3" x14ac:dyDescent="0.35">
      <c r="B47" s="12" t="s">
        <v>58</v>
      </c>
      <c r="C47" s="12">
        <v>1000</v>
      </c>
    </row>
    <row r="48" spans="2:3" x14ac:dyDescent="0.35">
      <c r="B48" s="12" t="s">
        <v>56</v>
      </c>
      <c r="C48" s="12">
        <v>4200</v>
      </c>
    </row>
    <row r="49" spans="2:7" x14ac:dyDescent="0.35">
      <c r="B49" s="12" t="s">
        <v>57</v>
      </c>
      <c r="C49" s="12">
        <v>8050</v>
      </c>
    </row>
    <row r="57" spans="2:7" x14ac:dyDescent="0.35">
      <c r="B57" t="s">
        <v>68</v>
      </c>
    </row>
    <row r="59" spans="2:7" x14ac:dyDescent="0.35">
      <c r="B59" t="s">
        <v>69</v>
      </c>
      <c r="C59">
        <v>2.512E-2</v>
      </c>
      <c r="D59" t="s">
        <v>70</v>
      </c>
      <c r="E59" t="s">
        <v>71</v>
      </c>
      <c r="F59" t="s">
        <v>72</v>
      </c>
      <c r="G59" s="1" t="s">
        <v>74</v>
      </c>
    </row>
    <row r="60" spans="2:7" x14ac:dyDescent="0.35">
      <c r="B60" t="s">
        <v>73</v>
      </c>
      <c r="C60">
        <v>4.2909999999999997E-2</v>
      </c>
      <c r="D60" t="s">
        <v>70</v>
      </c>
      <c r="E60" t="s">
        <v>71</v>
      </c>
      <c r="F60" t="s">
        <v>72</v>
      </c>
      <c r="G60" s="1" t="s">
        <v>74</v>
      </c>
    </row>
    <row r="61" spans="2:7" x14ac:dyDescent="0.35">
      <c r="B61" t="s">
        <v>75</v>
      </c>
      <c r="C61">
        <v>10.4</v>
      </c>
      <c r="D61" t="s">
        <v>76</v>
      </c>
      <c r="E61" t="s">
        <v>71</v>
      </c>
      <c r="F61" t="s">
        <v>77</v>
      </c>
      <c r="G61" s="27" t="s">
        <v>78</v>
      </c>
    </row>
  </sheetData>
  <mergeCells count="2">
    <mergeCell ref="B6:B7"/>
    <mergeCell ref="E6:E7"/>
  </mergeCells>
  <phoneticPr fontId="9" type="noConversion"/>
  <hyperlinks>
    <hyperlink ref="B4" r:id="rId1" xr:uid="{0B391FAA-980A-457E-A715-DD553ED06A84}"/>
    <hyperlink ref="G59" r:id="rId2" display="https://aaa.lrv.lt/uploads/aaa/documents/files/NIR_2022 04 15 FINAL.pdf" xr:uid="{7040711D-499C-46A1-9AF8-A86900AC8B3A}"/>
    <hyperlink ref="G60" r:id="rId3" display="https://aaa.lrv.lt/uploads/aaa/documents/files/NIR_2022 04 15 FINAL.pdf" xr:uid="{6AD20DED-A6BB-416D-A535-B80CB7C86216}"/>
    <hyperlink ref="G61" r:id="rId4" display="http://klimatas.gamta.lt/files/NIR_2020 04 15.pdf" xr:uid="{723491A6-DA70-40FD-9391-935FCD1D1DFD}"/>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Pildymui</vt:lpstr>
      <vt:lpstr>Skaiciav</vt:lpstr>
      <vt:lpstr>Koeficientai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Inga</dc:creator>
  <cp:lastModifiedBy>Eugenijus Baldyšius</cp:lastModifiedBy>
  <dcterms:created xsi:type="dcterms:W3CDTF">2022-06-16T14:43:51Z</dcterms:created>
  <dcterms:modified xsi:type="dcterms:W3CDTF">2022-11-14T09:18:25Z</dcterms:modified>
</cp:coreProperties>
</file>